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lektromobilitaet\Change\Aufgaben\Ladeinfrastrukturkonzepte\Hildesheim LK\Phase 7 - Konzept\"/>
    </mc:Choice>
  </mc:AlternateContent>
  <xr:revisionPtr revIDLastSave="0" documentId="13_ncr:1_{F9DB17BB-A26F-4FC6-AFCE-0D374CFF6BB7}" xr6:coauthVersionLast="36" xr6:coauthVersionMax="36" xr10:uidLastSave="{00000000-0000-0000-0000-000000000000}"/>
  <bookViews>
    <workbookView xWindow="0" yWindow="0" windowWidth="23040" windowHeight="11220" xr2:uid="{C4F12B0D-03A0-40D1-BBBA-8C8355EA9F69}"/>
  </bookViews>
  <sheets>
    <sheet name="Konzeptdaten " sheetId="1" r:id="rId1"/>
    <sheet name="BEV + LIS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50" i="6" l="1"/>
  <c r="AN48" i="6"/>
  <c r="AN46" i="6"/>
  <c r="AN44" i="6"/>
  <c r="AN42" i="6"/>
  <c r="P51" i="6"/>
  <c r="P49" i="6"/>
  <c r="P48" i="6"/>
  <c r="P46" i="6"/>
  <c r="P45" i="6"/>
  <c r="H51" i="6"/>
  <c r="H49" i="6"/>
  <c r="H48" i="6"/>
  <c r="H46" i="6"/>
  <c r="H45" i="6"/>
  <c r="H40" i="6"/>
  <c r="M118" i="1" l="1"/>
  <c r="K118" i="1"/>
  <c r="I124" i="1"/>
  <c r="O124" i="1" s="1"/>
  <c r="I123" i="1"/>
  <c r="I122" i="1"/>
  <c r="I121" i="1"/>
  <c r="K121" i="1" s="1"/>
  <c r="I120" i="1"/>
  <c r="I119" i="1"/>
  <c r="S119" i="1" s="1"/>
  <c r="I118" i="1"/>
  <c r="I117" i="1"/>
  <c r="I116" i="1"/>
  <c r="I115" i="1"/>
  <c r="O78" i="1"/>
  <c r="K79" i="1"/>
  <c r="I82" i="1"/>
  <c r="I81" i="1"/>
  <c r="I80" i="1"/>
  <c r="I79" i="1"/>
  <c r="I78" i="1"/>
  <c r="I77" i="1"/>
  <c r="I76" i="1"/>
  <c r="I75" i="1"/>
  <c r="I74" i="1"/>
  <c r="K74" i="1" s="1"/>
  <c r="I73" i="1"/>
  <c r="C29" i="1"/>
  <c r="O119" i="1" l="1"/>
  <c r="U118" i="1"/>
  <c r="CJ45" i="6"/>
  <c r="CB45" i="6"/>
  <c r="S116" i="1"/>
  <c r="CB43" i="6"/>
  <c r="CJ43" i="6"/>
  <c r="O116" i="1"/>
  <c r="Q117" i="1"/>
  <c r="BT44" i="6"/>
  <c r="M116" i="1"/>
  <c r="Q120" i="1"/>
  <c r="CJ46" i="6"/>
  <c r="CB46" i="6"/>
  <c r="U121" i="1"/>
  <c r="BT48" i="6"/>
  <c r="M119" i="1"/>
  <c r="S118" i="1"/>
  <c r="S122" i="1"/>
  <c r="CJ48" i="6"/>
  <c r="CB48" i="6"/>
  <c r="M121" i="1"/>
  <c r="S124" i="1"/>
  <c r="CJ50" i="6"/>
  <c r="CB50" i="6"/>
  <c r="U124" i="1"/>
  <c r="U119" i="1"/>
  <c r="BT46" i="6"/>
  <c r="U116" i="1"/>
  <c r="S117" i="1"/>
  <c r="O115" i="1"/>
  <c r="BT43" i="6"/>
  <c r="O123" i="1"/>
  <c r="BT50" i="6"/>
  <c r="M124" i="1"/>
  <c r="Q121" i="1"/>
  <c r="M75" i="1"/>
  <c r="BD44" i="6"/>
  <c r="M76" i="1"/>
  <c r="BL45" i="6"/>
  <c r="K77" i="1"/>
  <c r="BD46" i="6"/>
  <c r="K78" i="1"/>
  <c r="BL46" i="6"/>
  <c r="M77" i="1"/>
  <c r="O74" i="1"/>
  <c r="BL43" i="6"/>
  <c r="O82" i="1"/>
  <c r="BL50" i="6"/>
  <c r="K82" i="1"/>
  <c r="O79" i="1"/>
  <c r="BD48" i="6"/>
  <c r="M79" i="1"/>
  <c r="O80" i="1"/>
  <c r="BL48" i="6"/>
  <c r="M80" i="1"/>
  <c r="O73" i="1"/>
  <c r="BD42" i="6"/>
  <c r="K81" i="1"/>
  <c r="BD49" i="6"/>
  <c r="O77" i="1"/>
  <c r="U122" i="1"/>
  <c r="O117" i="1"/>
  <c r="Q115" i="1"/>
  <c r="U117" i="1"/>
  <c r="S120" i="1"/>
  <c r="Q123" i="1"/>
  <c r="K122" i="1"/>
  <c r="M120" i="1"/>
  <c r="O118" i="1"/>
  <c r="S115" i="1"/>
  <c r="Q118" i="1"/>
  <c r="U120" i="1"/>
  <c r="S123" i="1"/>
  <c r="K120" i="1"/>
  <c r="K123" i="1"/>
  <c r="U115" i="1"/>
  <c r="U123" i="1"/>
  <c r="K116" i="1"/>
  <c r="K124" i="1"/>
  <c r="M122" i="1"/>
  <c r="O120" i="1"/>
  <c r="Q116" i="1"/>
  <c r="S121" i="1"/>
  <c r="Q124" i="1"/>
  <c r="K115" i="1"/>
  <c r="K117" i="1"/>
  <c r="M115" i="1"/>
  <c r="M123" i="1"/>
  <c r="O121" i="1"/>
  <c r="Q119" i="1"/>
  <c r="O122" i="1"/>
  <c r="Q122" i="1"/>
  <c r="K119" i="1"/>
  <c r="M117" i="1"/>
  <c r="O75" i="1"/>
  <c r="K80" i="1"/>
  <c r="M78" i="1"/>
  <c r="O76" i="1"/>
  <c r="K75" i="1"/>
  <c r="M73" i="1"/>
  <c r="M81" i="1"/>
  <c r="K76" i="1"/>
  <c r="M74" i="1"/>
  <c r="M82" i="1"/>
  <c r="K73" i="1"/>
  <c r="O81" i="1"/>
  <c r="O28" i="1"/>
  <c r="O29" i="1"/>
  <c r="O30" i="1"/>
  <c r="O31" i="1"/>
  <c r="O32" i="1"/>
  <c r="N28" i="1"/>
  <c r="N29" i="1"/>
  <c r="N30" i="1"/>
  <c r="N31" i="1"/>
  <c r="N32" i="1"/>
  <c r="M28" i="1"/>
  <c r="M29" i="1"/>
  <c r="M30" i="1"/>
  <c r="M31" i="1"/>
  <c r="M32" i="1"/>
  <c r="L28" i="1"/>
  <c r="L29" i="1"/>
  <c r="L30" i="1"/>
  <c r="L31" i="1"/>
  <c r="L32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15" i="1"/>
  <c r="J14" i="1"/>
  <c r="K14" i="1" s="1"/>
  <c r="H14" i="1"/>
  <c r="K13" i="1"/>
  <c r="I13" i="1"/>
  <c r="I14" i="1" l="1"/>
  <c r="G28" i="1"/>
  <c r="G30" i="1"/>
  <c r="G31" i="1"/>
  <c r="G32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E14" i="1"/>
  <c r="F13" i="1"/>
  <c r="D13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I106" i="1" l="1"/>
  <c r="I105" i="1"/>
  <c r="I104" i="1"/>
  <c r="I96" i="1"/>
  <c r="I90" i="1"/>
  <c r="I89" i="1"/>
  <c r="I48" i="1"/>
  <c r="I52" i="1"/>
  <c r="I54" i="1"/>
  <c r="I56" i="1"/>
  <c r="I60" i="1"/>
  <c r="I62" i="1"/>
  <c r="I64" i="1"/>
  <c r="I68" i="1"/>
  <c r="I70" i="1"/>
  <c r="L13" i="1"/>
  <c r="L22" i="1" l="1"/>
  <c r="L12" i="1"/>
  <c r="M12" i="1" s="1"/>
  <c r="L14" i="1"/>
  <c r="M14" i="1" s="1"/>
  <c r="L15" i="1"/>
  <c r="L16" i="1"/>
  <c r="L17" i="1"/>
  <c r="L18" i="1"/>
  <c r="L19" i="1"/>
  <c r="L20" i="1"/>
  <c r="L21" i="1"/>
  <c r="L23" i="1"/>
  <c r="L24" i="1"/>
  <c r="L25" i="1"/>
  <c r="L26" i="1"/>
  <c r="L27" i="1"/>
  <c r="L11" i="1"/>
  <c r="CJ34" i="6"/>
  <c r="CJ32" i="6"/>
  <c r="CJ25" i="6"/>
  <c r="CJ20" i="6"/>
  <c r="CB34" i="6"/>
  <c r="CB33" i="6"/>
  <c r="CB25" i="6"/>
  <c r="CB20" i="6"/>
  <c r="BT34" i="6"/>
  <c r="BT20" i="6"/>
  <c r="BL39" i="6"/>
  <c r="BL38" i="6"/>
  <c r="BL34" i="6"/>
  <c r="BL32" i="6"/>
  <c r="BL31" i="6"/>
  <c r="BL27" i="6"/>
  <c r="BL25" i="6"/>
  <c r="BL24" i="6"/>
  <c r="BL20" i="6"/>
  <c r="M19" i="1" l="1"/>
  <c r="AN23" i="6" s="1"/>
  <c r="M27" i="1"/>
  <c r="AN40" i="6" s="1"/>
  <c r="M17" i="1"/>
  <c r="AN19" i="6" s="1"/>
  <c r="M15" i="1"/>
  <c r="AN14" i="6" s="1"/>
  <c r="M13" i="1"/>
  <c r="M20" i="1"/>
  <c r="AN25" i="6" s="1"/>
  <c r="M18" i="1"/>
  <c r="AN21" i="6" s="1"/>
  <c r="M23" i="1"/>
  <c r="AN31" i="6" s="1"/>
  <c r="M22" i="1"/>
  <c r="AN29" i="6" s="1"/>
  <c r="M25" i="1"/>
  <c r="AN36" i="6" s="1"/>
  <c r="M16" i="1"/>
  <c r="AN17" i="6" s="1"/>
  <c r="M26" i="1"/>
  <c r="AN38" i="6" s="1"/>
  <c r="M24" i="1"/>
  <c r="AN33" i="6" s="1"/>
  <c r="M21" i="1"/>
  <c r="AN27" i="6" s="1"/>
  <c r="I114" i="1"/>
  <c r="I113" i="1"/>
  <c r="I112" i="1"/>
  <c r="I111" i="1"/>
  <c r="I110" i="1"/>
  <c r="S110" i="1" s="1"/>
  <c r="I109" i="1"/>
  <c r="I108" i="1"/>
  <c r="O108" i="1" s="1"/>
  <c r="I107" i="1"/>
  <c r="U106" i="1"/>
  <c r="S106" i="1"/>
  <c r="Q106" i="1"/>
  <c r="O106" i="1"/>
  <c r="M106" i="1"/>
  <c r="K106" i="1"/>
  <c r="U105" i="1"/>
  <c r="S105" i="1"/>
  <c r="Q105" i="1"/>
  <c r="O105" i="1"/>
  <c r="M105" i="1"/>
  <c r="K105" i="1"/>
  <c r="U104" i="1"/>
  <c r="S104" i="1"/>
  <c r="Q104" i="1"/>
  <c r="O104" i="1"/>
  <c r="M104" i="1"/>
  <c r="K104" i="1"/>
  <c r="I94" i="1"/>
  <c r="O94" i="1" s="1"/>
  <c r="O68" i="1"/>
  <c r="M68" i="1"/>
  <c r="K68" i="1"/>
  <c r="I58" i="1"/>
  <c r="O48" i="1"/>
  <c r="M48" i="1"/>
  <c r="K48" i="1"/>
  <c r="O20" i="1"/>
  <c r="N20" i="1"/>
  <c r="K94" i="1" l="1"/>
  <c r="K108" i="1"/>
  <c r="O110" i="1"/>
  <c r="Q110" i="1"/>
  <c r="S94" i="1"/>
  <c r="Q108" i="1"/>
  <c r="U110" i="1"/>
  <c r="M108" i="1"/>
  <c r="S108" i="1"/>
  <c r="M94" i="1"/>
  <c r="U108" i="1"/>
  <c r="U114" i="1"/>
  <c r="CB41" i="6"/>
  <c r="CJ41" i="6"/>
  <c r="O111" i="1"/>
  <c r="BT39" i="6"/>
  <c r="Q112" i="1"/>
  <c r="CJ39" i="6"/>
  <c r="CB39" i="6"/>
  <c r="U107" i="1"/>
  <c r="BT36" i="6"/>
  <c r="K109" i="1"/>
  <c r="BT38" i="6"/>
  <c r="S112" i="1"/>
  <c r="U94" i="1"/>
  <c r="CJ24" i="6"/>
  <c r="CB24" i="6"/>
  <c r="CJ36" i="6"/>
  <c r="CB36" i="6"/>
  <c r="M110" i="1"/>
  <c r="CJ38" i="6"/>
  <c r="CB38" i="6"/>
  <c r="U112" i="1"/>
  <c r="S113" i="1"/>
  <c r="BT41" i="6"/>
  <c r="O58" i="1"/>
  <c r="BL29" i="6"/>
  <c r="M109" i="1"/>
  <c r="O109" i="1"/>
  <c r="Q109" i="1"/>
  <c r="U109" i="1"/>
  <c r="S109" i="1"/>
  <c r="Q111" i="1"/>
  <c r="S111" i="1"/>
  <c r="U111" i="1"/>
  <c r="U113" i="1"/>
  <c r="K58" i="1"/>
  <c r="K107" i="1"/>
  <c r="M58" i="1"/>
  <c r="M107" i="1"/>
  <c r="K114" i="1"/>
  <c r="Q94" i="1"/>
  <c r="O107" i="1"/>
  <c r="K113" i="1"/>
  <c r="M114" i="1"/>
  <c r="Q107" i="1"/>
  <c r="K112" i="1"/>
  <c r="M113" i="1"/>
  <c r="O114" i="1"/>
  <c r="S107" i="1"/>
  <c r="K111" i="1"/>
  <c r="M112" i="1"/>
  <c r="O113" i="1"/>
  <c r="Q114" i="1"/>
  <c r="K110" i="1"/>
  <c r="M111" i="1"/>
  <c r="O112" i="1"/>
  <c r="Q113" i="1"/>
  <c r="S114" i="1"/>
  <c r="I103" i="1"/>
  <c r="I102" i="1"/>
  <c r="I101" i="1"/>
  <c r="I100" i="1"/>
  <c r="I99" i="1"/>
  <c r="I98" i="1"/>
  <c r="I97" i="1"/>
  <c r="U96" i="1"/>
  <c r="S96" i="1"/>
  <c r="Q96" i="1"/>
  <c r="O96" i="1"/>
  <c r="M96" i="1"/>
  <c r="K96" i="1"/>
  <c r="I95" i="1"/>
  <c r="I93" i="1"/>
  <c r="I92" i="1"/>
  <c r="I91" i="1"/>
  <c r="U90" i="1"/>
  <c r="S90" i="1"/>
  <c r="Q90" i="1"/>
  <c r="O90" i="1"/>
  <c r="M90" i="1"/>
  <c r="K90" i="1"/>
  <c r="U89" i="1"/>
  <c r="S89" i="1"/>
  <c r="Q89" i="1"/>
  <c r="O89" i="1"/>
  <c r="M89" i="1"/>
  <c r="K89" i="1"/>
  <c r="I88" i="1"/>
  <c r="I87" i="1"/>
  <c r="I72" i="1"/>
  <c r="I71" i="1"/>
  <c r="O70" i="1"/>
  <c r="M70" i="1"/>
  <c r="K70" i="1"/>
  <c r="I69" i="1"/>
  <c r="I67" i="1"/>
  <c r="I66" i="1"/>
  <c r="I65" i="1"/>
  <c r="O64" i="1"/>
  <c r="M64" i="1"/>
  <c r="K64" i="1"/>
  <c r="I63" i="1"/>
  <c r="O62" i="1"/>
  <c r="M62" i="1"/>
  <c r="K62" i="1"/>
  <c r="I61" i="1"/>
  <c r="O60" i="1"/>
  <c r="M60" i="1"/>
  <c r="K60" i="1"/>
  <c r="I59" i="1"/>
  <c r="I57" i="1"/>
  <c r="O56" i="1"/>
  <c r="M56" i="1"/>
  <c r="K56" i="1"/>
  <c r="I55" i="1"/>
  <c r="O54" i="1"/>
  <c r="M54" i="1"/>
  <c r="K54" i="1"/>
  <c r="I53" i="1"/>
  <c r="O52" i="1"/>
  <c r="M52" i="1"/>
  <c r="K52" i="1"/>
  <c r="I51" i="1"/>
  <c r="I50" i="1"/>
  <c r="I49" i="1"/>
  <c r="I47" i="1"/>
  <c r="I46" i="1"/>
  <c r="I45" i="1"/>
  <c r="U95" i="1" l="1"/>
  <c r="BT25" i="6"/>
  <c r="S100" i="1"/>
  <c r="CJ29" i="6"/>
  <c r="CB29" i="6"/>
  <c r="Q99" i="1"/>
  <c r="BT29" i="6"/>
  <c r="U101" i="1"/>
  <c r="BT31" i="6"/>
  <c r="M98" i="1"/>
  <c r="CB27" i="6"/>
  <c r="CJ27" i="6"/>
  <c r="K102" i="1"/>
  <c r="CB31" i="6"/>
  <c r="CJ31" i="6"/>
  <c r="M91" i="1"/>
  <c r="BT22" i="6"/>
  <c r="U103" i="1"/>
  <c r="BT32" i="6"/>
  <c r="U88" i="1"/>
  <c r="CB14" i="6"/>
  <c r="CJ14" i="6"/>
  <c r="Q92" i="1"/>
  <c r="CJ22" i="6"/>
  <c r="CB22" i="6"/>
  <c r="S87" i="1"/>
  <c r="BT14" i="6"/>
  <c r="S93" i="1"/>
  <c r="BT24" i="6"/>
  <c r="K97" i="1"/>
  <c r="BT27" i="6"/>
  <c r="M57" i="1"/>
  <c r="BD29" i="6"/>
  <c r="K63" i="1"/>
  <c r="BD34" i="6"/>
  <c r="K53" i="1"/>
  <c r="BD25" i="6"/>
  <c r="O59" i="1"/>
  <c r="BD30" i="6"/>
  <c r="K51" i="1"/>
  <c r="BD23" i="6"/>
  <c r="O55" i="1"/>
  <c r="BD27" i="6"/>
  <c r="K71" i="1"/>
  <c r="BD41" i="6"/>
  <c r="M67" i="1"/>
  <c r="BD37" i="6"/>
  <c r="M72" i="1"/>
  <c r="BL41" i="6"/>
  <c r="O69" i="1"/>
  <c r="BD39" i="6"/>
  <c r="M50" i="1"/>
  <c r="BL22" i="6"/>
  <c r="O61" i="1"/>
  <c r="BD32" i="6"/>
  <c r="M65" i="1"/>
  <c r="BD35" i="6"/>
  <c r="O66" i="1"/>
  <c r="BL36" i="6"/>
  <c r="O49" i="1"/>
  <c r="BD22" i="6"/>
  <c r="O47" i="1"/>
  <c r="BD20" i="6"/>
  <c r="K46" i="1"/>
  <c r="BL14" i="6"/>
  <c r="O45" i="1"/>
  <c r="BD14" i="6"/>
  <c r="O57" i="1"/>
  <c r="K57" i="1"/>
  <c r="U87" i="1"/>
  <c r="U91" i="1"/>
  <c r="S99" i="1"/>
  <c r="Q91" i="1"/>
  <c r="U100" i="1"/>
  <c r="S92" i="1"/>
  <c r="O98" i="1"/>
  <c r="Q98" i="1"/>
  <c r="S98" i="1"/>
  <c r="U98" i="1"/>
  <c r="O97" i="1"/>
  <c r="Q97" i="1"/>
  <c r="K103" i="1"/>
  <c r="U92" i="1"/>
  <c r="U97" i="1"/>
  <c r="U99" i="1"/>
  <c r="O103" i="1"/>
  <c r="Q103" i="1"/>
  <c r="S97" i="1"/>
  <c r="M103" i="1"/>
  <c r="O91" i="1"/>
  <c r="U93" i="1"/>
  <c r="S91" i="1"/>
  <c r="M97" i="1"/>
  <c r="M46" i="1"/>
  <c r="O46" i="1"/>
  <c r="O50" i="1"/>
  <c r="K50" i="1"/>
  <c r="O72" i="1"/>
  <c r="O65" i="1"/>
  <c r="M63" i="1"/>
  <c r="K61" i="1"/>
  <c r="O63" i="1"/>
  <c r="O67" i="1"/>
  <c r="K59" i="1"/>
  <c r="M61" i="1"/>
  <c r="M59" i="1"/>
  <c r="K72" i="1"/>
  <c r="K55" i="1"/>
  <c r="M55" i="1"/>
  <c r="K101" i="1"/>
  <c r="K49" i="1"/>
  <c r="M101" i="1"/>
  <c r="K45" i="1"/>
  <c r="K47" i="1"/>
  <c r="M49" i="1"/>
  <c r="M51" i="1"/>
  <c r="O53" i="1"/>
  <c r="K69" i="1"/>
  <c r="M71" i="1"/>
  <c r="M87" i="1"/>
  <c r="O88" i="1"/>
  <c r="K92" i="1"/>
  <c r="M93" i="1"/>
  <c r="Q95" i="1"/>
  <c r="K99" i="1"/>
  <c r="M100" i="1"/>
  <c r="O101" i="1"/>
  <c r="Q102" i="1"/>
  <c r="S103" i="1"/>
  <c r="K66" i="1"/>
  <c r="K95" i="1"/>
  <c r="M66" i="1"/>
  <c r="K88" i="1"/>
  <c r="M53" i="1"/>
  <c r="K87" i="1"/>
  <c r="O95" i="1"/>
  <c r="O102" i="1"/>
  <c r="M45" i="1"/>
  <c r="M47" i="1"/>
  <c r="O51" i="1"/>
  <c r="K65" i="1"/>
  <c r="K67" i="1"/>
  <c r="M69" i="1"/>
  <c r="O71" i="1"/>
  <c r="O87" i="1"/>
  <c r="Q88" i="1"/>
  <c r="K91" i="1"/>
  <c r="M92" i="1"/>
  <c r="O93" i="1"/>
  <c r="S95" i="1"/>
  <c r="K98" i="1"/>
  <c r="M99" i="1"/>
  <c r="O100" i="1"/>
  <c r="Q101" i="1"/>
  <c r="S102" i="1"/>
  <c r="M95" i="1"/>
  <c r="M102" i="1"/>
  <c r="Q87" i="1"/>
  <c r="S88" i="1"/>
  <c r="O92" i="1"/>
  <c r="Q93" i="1"/>
  <c r="O99" i="1"/>
  <c r="Q100" i="1"/>
  <c r="S101" i="1"/>
  <c r="U102" i="1"/>
  <c r="M88" i="1"/>
  <c r="K93" i="1"/>
  <c r="K100" i="1"/>
  <c r="O11" i="1" l="1"/>
  <c r="N11" i="1"/>
  <c r="F11" i="1" l="1"/>
  <c r="F12" i="1"/>
  <c r="P15" i="6" s="1"/>
  <c r="D11" i="1" l="1"/>
  <c r="G12" i="1" l="1"/>
  <c r="G11" i="1"/>
  <c r="K12" i="1" l="1"/>
  <c r="AF22" i="6" s="1"/>
  <c r="I12" i="1"/>
  <c r="AF18" i="6" s="1"/>
  <c r="D12" i="1"/>
  <c r="H15" i="6" s="1"/>
  <c r="N16" i="1" l="1"/>
  <c r="N19" i="1"/>
  <c r="O19" i="1"/>
  <c r="N21" i="1"/>
  <c r="O21" i="1"/>
  <c r="N26" i="1"/>
  <c r="O26" i="1"/>
  <c r="N22" i="1" l="1"/>
  <c r="O12" i="1"/>
  <c r="N12" i="1"/>
  <c r="N15" i="1" l="1"/>
  <c r="O15" i="1"/>
  <c r="P32" i="6"/>
  <c r="O24" i="1"/>
  <c r="N18" i="1"/>
  <c r="O25" i="1"/>
  <c r="O17" i="1"/>
  <c r="O18" i="1"/>
  <c r="O22" i="1"/>
  <c r="O16" i="1"/>
  <c r="N24" i="1"/>
  <c r="N25" i="1"/>
  <c r="N27" i="1"/>
  <c r="N23" i="1"/>
  <c r="O23" i="1"/>
  <c r="N17" i="1"/>
  <c r="O27" i="1"/>
  <c r="N13" i="1"/>
  <c r="P21" i="6" l="1"/>
  <c r="P24" i="6"/>
  <c r="P29" i="6"/>
  <c r="P42" i="6"/>
  <c r="P30" i="6"/>
  <c r="P43" i="6"/>
  <c r="P40" i="6"/>
  <c r="P34" i="6"/>
  <c r="P35" i="6"/>
  <c r="P26" i="6"/>
  <c r="P38" i="6"/>
  <c r="P27" i="6"/>
  <c r="P37" i="6"/>
  <c r="O14" i="1"/>
  <c r="AF36" i="6"/>
  <c r="AF32" i="6"/>
  <c r="N14" i="1"/>
  <c r="O13" i="1"/>
  <c r="G29" i="1"/>
  <c r="C14" i="1"/>
  <c r="D15" i="1" s="1"/>
  <c r="H24" i="6" s="1"/>
  <c r="D24" i="1" l="1"/>
  <c r="H38" i="6" s="1"/>
  <c r="D22" i="1"/>
  <c r="H35" i="6" s="1"/>
  <c r="D20" i="1"/>
  <c r="H32" i="6" s="1"/>
  <c r="D30" i="1"/>
  <c r="D18" i="1"/>
  <c r="H29" i="6" s="1"/>
  <c r="D21" i="1"/>
  <c r="H34" i="6" s="1"/>
  <c r="D19" i="1"/>
  <c r="H30" i="6" s="1"/>
  <c r="D28" i="1"/>
  <c r="D31" i="1"/>
  <c r="D16" i="1"/>
  <c r="H26" i="6" s="1"/>
  <c r="D23" i="1"/>
  <c r="H37" i="6" s="1"/>
  <c r="D26" i="1"/>
  <c r="H41" i="6" s="1"/>
  <c r="G14" i="1"/>
  <c r="D29" i="1"/>
  <c r="D17" i="1"/>
  <c r="H27" i="6" s="1"/>
  <c r="D32" i="1"/>
  <c r="D14" i="1"/>
  <c r="H21" i="6" s="1"/>
  <c r="D27" i="1"/>
  <c r="H43" i="6" s="1"/>
  <c r="D25" i="1"/>
</calcChain>
</file>

<file path=xl/sharedStrings.xml><?xml version="1.0" encoding="utf-8"?>
<sst xmlns="http://schemas.openxmlformats.org/spreadsheetml/2006/main" count="229" uniqueCount="80">
  <si>
    <t>Niedersachsen</t>
  </si>
  <si>
    <t>PKW-Bestand</t>
  </si>
  <si>
    <t>BEV</t>
  </si>
  <si>
    <t>PHEV</t>
  </si>
  <si>
    <t>Einwohner</t>
  </si>
  <si>
    <t>Quote</t>
  </si>
  <si>
    <t>Landkreis/Kommune</t>
  </si>
  <si>
    <t>Elektrifizierungsgrad (mit PHEV)</t>
  </si>
  <si>
    <t xml:space="preserve">Elektrifizierungsgrad </t>
  </si>
  <si>
    <t>LSN/31.12.2023</t>
  </si>
  <si>
    <t>Zusammenarbeit für Ladeinfrasturkturkonzepte im Land Niedersachsen</t>
  </si>
  <si>
    <t>PKW/Einwohner</t>
  </si>
  <si>
    <t>Deutschland</t>
  </si>
  <si>
    <t>Anlage 5 - Daten auf einen Blick</t>
  </si>
  <si>
    <t>von der vorigen Einheit</t>
  </si>
  <si>
    <t>Gesamt</t>
  </si>
  <si>
    <t>Kontrollsumme</t>
  </si>
  <si>
    <t>AC</t>
  </si>
  <si>
    <t>DC</t>
  </si>
  <si>
    <t>HPC</t>
  </si>
  <si>
    <t>Bestand</t>
  </si>
  <si>
    <t>3,7 kw</t>
  </si>
  <si>
    <t xml:space="preserve">11 kw </t>
  </si>
  <si>
    <t xml:space="preserve">22 kw </t>
  </si>
  <si>
    <t>50 kw</t>
  </si>
  <si>
    <t>75 kw</t>
  </si>
  <si>
    <t>150 kw</t>
  </si>
  <si>
    <t xml:space="preserve">Öffentlich </t>
  </si>
  <si>
    <t xml:space="preserve">Quote </t>
  </si>
  <si>
    <t xml:space="preserve">Halböffentlich </t>
  </si>
  <si>
    <t>Standorte</t>
  </si>
  <si>
    <t>Standortsuche</t>
  </si>
  <si>
    <t>Bis 2025</t>
  </si>
  <si>
    <t>Bis 2028</t>
  </si>
  <si>
    <t>Bis 2030</t>
  </si>
  <si>
    <t>Bestand - Anzahl der Ladepunkte nach Leistungen</t>
  </si>
  <si>
    <t xml:space="preserve">in Prozent </t>
  </si>
  <si>
    <t>BEV bzw. PHEV in Deutschland und Niedersachsen</t>
  </si>
  <si>
    <t>vom Landkreis</t>
  </si>
  <si>
    <t xml:space="preserve">Ladeinfrastrukturkonzept </t>
  </si>
  <si>
    <t>Standortsuche - Anzahl der Ladepunkte nach Leistungen</t>
  </si>
  <si>
    <t>Bestand - Anzahl der Standorte nach Form des Flächenbesitzes</t>
  </si>
  <si>
    <t>Standorte - Gesamt</t>
  </si>
  <si>
    <t>Ladepunkte - Gesamt</t>
  </si>
  <si>
    <t>Standortsuche - Anzahl der Standorte nach Form des Flächenbesitzes</t>
  </si>
  <si>
    <t>Standortsuche - Anzahl der Standorte nach Umsetzungszeitpunkten</t>
  </si>
  <si>
    <t xml:space="preserve">BEV + PHEV </t>
  </si>
  <si>
    <t>Mitarbeiter</t>
  </si>
  <si>
    <t>Landkreis Hildesheim</t>
  </si>
  <si>
    <t xml:space="preserve">Landkreis Hildesheim </t>
  </si>
  <si>
    <t>Stadt Alfeld (Leine)</t>
  </si>
  <si>
    <t>Gemeinde Algermissen</t>
  </si>
  <si>
    <t>Stadt Bad Salzdetfurth</t>
  </si>
  <si>
    <t>Stadt Bockenem</t>
  </si>
  <si>
    <t>Gemeinde Diekholzen</t>
  </si>
  <si>
    <t>Stadt Elze</t>
  </si>
  <si>
    <t>Gemeinde Freden (Leine)</t>
  </si>
  <si>
    <t>Gemeinde Giesen</t>
  </si>
  <si>
    <t>Gemeinde Harsum</t>
  </si>
  <si>
    <t>Stadt Hildesheim</t>
  </si>
  <si>
    <t>Gemeinde Holle</t>
  </si>
  <si>
    <t>Gemeinde Lamspringe</t>
  </si>
  <si>
    <t>Samtgemeinde Leinebergland</t>
  </si>
  <si>
    <t>Gemeinde Nordstemmen</t>
  </si>
  <si>
    <t>Stadt Sarstedt</t>
  </si>
  <si>
    <t>Gemeinde Schellerten</t>
  </si>
  <si>
    <t>Gemeinde Sibbesse</t>
  </si>
  <si>
    <t>Gemeinde Söhlde</t>
  </si>
  <si>
    <t>Konzeptdaten BEV Landkreis Hildesheim</t>
  </si>
  <si>
    <t>Konzeptdaten Ladeinfrastruktur Landkreis Hildesheim</t>
  </si>
  <si>
    <t>Stadt Alfeld</t>
  </si>
  <si>
    <t>Stadt Bad Salzetfurth</t>
  </si>
  <si>
    <t>Landkreis Hildesheim - Einwohnerzahl</t>
  </si>
  <si>
    <t>für den Landkreis Hildesheim und die kreisangehörigen Kommunen</t>
  </si>
  <si>
    <t>BEV bzw. PHEV in Niedersachsen und im Landkreis Hildesheim</t>
  </si>
  <si>
    <t>Landkreis Hildesheim - PKW-Bestand</t>
  </si>
  <si>
    <r>
      <t>Landkreis Hildesheim - PKW pro Einwohner</t>
    </r>
    <r>
      <rPr>
        <sz val="10"/>
        <rFont val="NDSFrutiger 45 Light"/>
      </rPr>
      <t xml:space="preserve">, </t>
    </r>
    <r>
      <rPr>
        <i/>
        <sz val="10"/>
        <rFont val="NDSFrutiger 45 Light"/>
      </rPr>
      <t>in Prozent</t>
    </r>
  </si>
  <si>
    <t>Landkreis Hildesheim - Elektrifizierungsgrad (BEV mit PHEV)*</t>
  </si>
  <si>
    <t>*BEV = batterie-elektrisches Vehikel und PHEV = Plug-In Hybrid</t>
  </si>
  <si>
    <t>Landkreis Hildesheim - Bestand von Elektro-PKW ( BEV | BEV + PHEV 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</si>
</sst>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b/>
      <sz val="22"/>
      <color theme="1"/>
      <name val="NDSFrutiger 45 Light"/>
    </font>
    <font>
      <sz val="11"/>
      <color theme="1"/>
      <name val="NDSFrutiger 45 Light"/>
    </font>
    <font>
      <b/>
      <sz val="11"/>
      <color theme="1"/>
      <name val="NDSFrutiger 45 Light"/>
    </font>
    <font>
      <sz val="10"/>
      <name val="NDSFrutiger 45 Light"/>
    </font>
    <font>
      <b/>
      <sz val="14"/>
      <color theme="1"/>
      <name val="NDSFrutiger 45 Light"/>
    </font>
    <font>
      <sz val="11"/>
      <name val="NDSFrutiger 45 Light"/>
    </font>
    <font>
      <b/>
      <sz val="12"/>
      <color theme="1"/>
      <name val="NDSFrutiger 45 Light"/>
    </font>
    <font>
      <sz val="14"/>
      <color theme="1"/>
      <name val="NDSFrutiger 45 Light"/>
    </font>
    <font>
      <sz val="10"/>
      <color theme="1"/>
      <name val="NDSFrutiger 45 Light"/>
    </font>
    <font>
      <b/>
      <sz val="9"/>
      <color theme="0"/>
      <name val="NDSFrutiger 45 Light"/>
    </font>
    <font>
      <b/>
      <sz val="10"/>
      <color theme="0"/>
      <name val="NDSFrutiger 45 Light"/>
    </font>
    <font>
      <b/>
      <sz val="10"/>
      <name val="NDSFrutiger 45 Light"/>
    </font>
    <font>
      <b/>
      <sz val="9"/>
      <name val="NDSFrutiger 45 Light"/>
    </font>
    <font>
      <b/>
      <i/>
      <sz val="9"/>
      <color theme="1"/>
      <name val="NDSFrutiger 45 Light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NDSFrutiger 45 Light"/>
    </font>
    <font>
      <i/>
      <sz val="10"/>
      <name val="NDSFrutiger 45 Light"/>
    </font>
    <font>
      <i/>
      <sz val="8"/>
      <color theme="1"/>
      <name val="NDSFrutiger 45 Light"/>
    </font>
    <font>
      <b/>
      <sz val="11"/>
      <color theme="1"/>
      <name val="NDSFrutiger 55 Roman"/>
    </font>
    <font>
      <b/>
      <sz val="14"/>
      <color theme="1"/>
      <name val="NDSFrutiger 55 Roman"/>
    </font>
    <font>
      <sz val="11"/>
      <color rgb="FFFF0000"/>
      <name val="NDSFrutiger 45 Light"/>
    </font>
    <font>
      <b/>
      <i/>
      <sz val="11"/>
      <color theme="1"/>
      <name val="NDSFrutiger 45 Light"/>
    </font>
    <font>
      <i/>
      <sz val="11"/>
      <color theme="1"/>
      <name val="NDSFrutiger 45 Light"/>
    </font>
    <font>
      <sz val="8"/>
      <color theme="1"/>
      <name val="NDSFrutiger 45 Light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6BC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0003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FAFF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/>
    <xf numFmtId="0" fontId="9" fillId="0" borderId="0" xfId="0" applyFont="1"/>
    <xf numFmtId="3" fontId="10" fillId="0" borderId="0" xfId="1" applyNumberFormat="1" applyFont="1"/>
    <xf numFmtId="10" fontId="8" fillId="0" borderId="0" xfId="77" applyNumberFormat="1" applyFont="1"/>
    <xf numFmtId="0" fontId="11" fillId="3" borderId="0" xfId="0" applyFont="1" applyFill="1"/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3" fontId="12" fillId="5" borderId="0" xfId="1" applyNumberFormat="1" applyFont="1" applyFill="1" applyAlignment="1">
      <alignment horizontal="right"/>
    </xf>
    <xf numFmtId="10" fontId="8" fillId="6" borderId="0" xfId="77" applyNumberFormat="1" applyFont="1" applyFill="1"/>
    <xf numFmtId="10" fontId="12" fillId="5" borderId="0" xfId="77" applyNumberFormat="1" applyFont="1" applyFill="1" applyAlignment="1">
      <alignment horizontal="right"/>
    </xf>
    <xf numFmtId="14" fontId="13" fillId="0" borderId="0" xfId="0" applyNumberFormat="1" applyFont="1"/>
    <xf numFmtId="0" fontId="14" fillId="0" borderId="0" xfId="0" applyFont="1"/>
    <xf numFmtId="10" fontId="8" fillId="4" borderId="0" xfId="77" applyNumberFormat="1" applyFont="1" applyFill="1"/>
    <xf numFmtId="10" fontId="8" fillId="2" borderId="0" xfId="77" applyNumberFormat="1" applyFont="1" applyFill="1"/>
    <xf numFmtId="0" fontId="0" fillId="10" borderId="3" xfId="0" applyFill="1" applyBorder="1" applyAlignment="1">
      <alignment horizontal="center"/>
    </xf>
    <xf numFmtId="0" fontId="24" fillId="0" borderId="1" xfId="0" applyFont="1" applyBorder="1"/>
    <xf numFmtId="0" fontId="0" fillId="11" borderId="0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2" borderId="3" xfId="0" applyFill="1" applyBorder="1"/>
    <xf numFmtId="0" fontId="0" fillId="13" borderId="3" xfId="0" applyFill="1" applyBorder="1"/>
    <xf numFmtId="0" fontId="0" fillId="0" borderId="3" xfId="0" applyBorder="1"/>
    <xf numFmtId="10" fontId="0" fillId="14" borderId="3" xfId="77" applyNumberFormat="1" applyFont="1" applyFill="1" applyBorder="1"/>
    <xf numFmtId="0" fontId="25" fillId="11" borderId="3" xfId="0" applyFont="1" applyFill="1" applyBorder="1"/>
    <xf numFmtId="10" fontId="25" fillId="13" borderId="3" xfId="77" applyNumberFormat="1" applyFont="1" applyFill="1" applyBorder="1"/>
    <xf numFmtId="10" fontId="0" fillId="13" borderId="3" xfId="77" applyNumberFormat="1" applyFont="1" applyFill="1" applyBorder="1"/>
    <xf numFmtId="0" fontId="0" fillId="15" borderId="3" xfId="0" applyFill="1" applyBorder="1"/>
    <xf numFmtId="0" fontId="0" fillId="16" borderId="3" xfId="0" applyFill="1" applyBorder="1"/>
    <xf numFmtId="10" fontId="0" fillId="18" borderId="3" xfId="77" applyNumberFormat="1" applyFont="1" applyFill="1" applyBorder="1"/>
    <xf numFmtId="10" fontId="25" fillId="16" borderId="3" xfId="77" applyNumberFormat="1" applyFont="1" applyFill="1" applyBorder="1"/>
    <xf numFmtId="0" fontId="9" fillId="0" borderId="0" xfId="0" applyFont="1" applyAlignment="1"/>
    <xf numFmtId="0" fontId="8" fillId="0" borderId="0" xfId="0" applyFont="1" applyFill="1"/>
    <xf numFmtId="0" fontId="18" fillId="19" borderId="0" xfId="0" applyFont="1" applyFill="1" applyAlignment="1">
      <alignment horizontal="left"/>
    </xf>
    <xf numFmtId="0" fontId="19" fillId="19" borderId="0" xfId="0" applyFont="1" applyFill="1" applyAlignment="1">
      <alignment horizontal="left"/>
    </xf>
    <xf numFmtId="0" fontId="8" fillId="19" borderId="0" xfId="0" applyFont="1" applyFill="1"/>
    <xf numFmtId="0" fontId="15" fillId="19" borderId="0" xfId="0" applyFont="1" applyFill="1"/>
    <xf numFmtId="0" fontId="15" fillId="19" borderId="0" xfId="0" applyFont="1" applyFill="1" applyAlignment="1">
      <alignment horizontal="center" wrapText="1"/>
    </xf>
    <xf numFmtId="0" fontId="28" fillId="19" borderId="0" xfId="0" applyFont="1" applyFill="1" applyAlignment="1">
      <alignment horizontal="center"/>
    </xf>
    <xf numFmtId="0" fontId="8" fillId="19" borderId="0" xfId="0" applyFont="1" applyFill="1" applyAlignment="1">
      <alignment horizontal="center"/>
    </xf>
    <xf numFmtId="10" fontId="15" fillId="19" borderId="0" xfId="0" applyNumberFormat="1" applyFont="1" applyFill="1" applyAlignment="1">
      <alignment horizontal="center"/>
    </xf>
    <xf numFmtId="164" fontId="15" fillId="19" borderId="0" xfId="0" applyNumberFormat="1" applyFont="1" applyFill="1" applyAlignment="1">
      <alignment horizontal="center"/>
    </xf>
    <xf numFmtId="0" fontId="15" fillId="19" borderId="0" xfId="0" applyFont="1" applyFill="1" applyAlignment="1">
      <alignment horizontal="center"/>
    </xf>
    <xf numFmtId="0" fontId="8" fillId="0" borderId="0" xfId="0" applyFont="1" applyAlignment="1"/>
    <xf numFmtId="0" fontId="9" fillId="19" borderId="0" xfId="0" applyFont="1" applyFill="1"/>
    <xf numFmtId="0" fontId="15" fillId="19" borderId="0" xfId="0" applyFont="1" applyFill="1" applyAlignment="1">
      <alignment horizontal="left"/>
    </xf>
    <xf numFmtId="0" fontId="20" fillId="19" borderId="0" xfId="0" applyFont="1" applyFill="1" applyAlignment="1">
      <alignment vertical="center"/>
    </xf>
    <xf numFmtId="0" fontId="20" fillId="19" borderId="0" xfId="0" applyFont="1" applyFill="1" applyAlignment="1">
      <alignment horizontal="center"/>
    </xf>
    <xf numFmtId="0" fontId="20" fillId="19" borderId="0" xfId="0" applyFont="1" applyFill="1" applyAlignment="1">
      <alignment vertical="top"/>
    </xf>
    <xf numFmtId="0" fontId="0" fillId="19" borderId="0" xfId="0" applyFill="1"/>
    <xf numFmtId="0" fontId="26" fillId="19" borderId="0" xfId="0" applyFont="1" applyFill="1" applyAlignment="1">
      <alignment horizontal="center" vertical="top"/>
    </xf>
    <xf numFmtId="0" fontId="21" fillId="19" borderId="0" xfId="0" applyFont="1" applyFill="1" applyAlignment="1">
      <alignment horizontal="center"/>
    </xf>
    <xf numFmtId="0" fontId="26" fillId="19" borderId="0" xfId="0" applyFont="1" applyFill="1" applyAlignment="1">
      <alignment horizontal="center"/>
    </xf>
    <xf numFmtId="164" fontId="15" fillId="19" borderId="0" xfId="0" applyNumberFormat="1" applyFont="1" applyFill="1" applyAlignment="1">
      <alignment horizontal="center" vertical="center"/>
    </xf>
    <xf numFmtId="0" fontId="26" fillId="19" borderId="0" xfId="0" applyFont="1" applyFill="1" applyAlignment="1">
      <alignment horizontal="center" vertical="center"/>
    </xf>
    <xf numFmtId="10" fontId="15" fillId="19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right"/>
    </xf>
    <xf numFmtId="10" fontId="8" fillId="4" borderId="0" xfId="0" applyNumberFormat="1" applyFont="1" applyFill="1"/>
    <xf numFmtId="3" fontId="8" fillId="2" borderId="0" xfId="0" applyNumberFormat="1" applyFont="1" applyFill="1" applyAlignment="1">
      <alignment vertical="top"/>
    </xf>
    <xf numFmtId="3" fontId="8" fillId="2" borderId="0" xfId="0" applyNumberFormat="1" applyFont="1" applyFill="1"/>
    <xf numFmtId="3" fontId="31" fillId="2" borderId="0" xfId="0" applyNumberFormat="1" applyFont="1" applyFill="1" applyAlignment="1">
      <alignment horizontal="right"/>
    </xf>
    <xf numFmtId="0" fontId="8" fillId="0" borderId="1" xfId="0" applyFont="1" applyBorder="1"/>
    <xf numFmtId="0" fontId="13" fillId="0" borderId="1" xfId="0" applyFont="1" applyBorder="1"/>
    <xf numFmtId="0" fontId="9" fillId="0" borderId="1" xfId="0" applyFont="1" applyBorder="1"/>
    <xf numFmtId="0" fontId="32" fillId="11" borderId="1" xfId="0" applyFont="1" applyFill="1" applyBorder="1"/>
    <xf numFmtId="0" fontId="33" fillId="11" borderId="1" xfId="0" applyFont="1" applyFill="1" applyBorder="1"/>
    <xf numFmtId="0" fontId="8" fillId="0" borderId="0" xfId="0" applyFont="1" applyBorder="1"/>
    <xf numFmtId="0" fontId="8" fillId="0" borderId="2" xfId="0" applyFont="1" applyBorder="1"/>
    <xf numFmtId="0" fontId="8" fillId="0" borderId="3" xfId="0" applyFont="1" applyBorder="1"/>
    <xf numFmtId="0" fontId="33" fillId="11" borderId="3" xfId="0" applyFont="1" applyFill="1" applyBorder="1"/>
    <xf numFmtId="0" fontId="8" fillId="5" borderId="3" xfId="0" applyFont="1" applyFill="1" applyBorder="1"/>
    <xf numFmtId="0" fontId="33" fillId="12" borderId="3" xfId="0" applyFont="1" applyFill="1" applyBorder="1"/>
    <xf numFmtId="0" fontId="8" fillId="0" borderId="3" xfId="0" applyFont="1" applyBorder="1" applyAlignment="1">
      <alignment horizontal="right"/>
    </xf>
    <xf numFmtId="0" fontId="8" fillId="17" borderId="3" xfId="0" applyFont="1" applyFill="1" applyBorder="1"/>
    <xf numFmtId="0" fontId="33" fillId="15" borderId="3" xfId="0" applyFont="1" applyFill="1" applyBorder="1"/>
    <xf numFmtId="10" fontId="15" fillId="19" borderId="0" xfId="0" applyNumberFormat="1" applyFont="1" applyFill="1" applyAlignment="1">
      <alignment vertical="center"/>
    </xf>
    <xf numFmtId="0" fontId="26" fillId="19" borderId="0" xfId="0" applyFont="1" applyFill="1" applyAlignment="1">
      <alignment vertical="center"/>
    </xf>
    <xf numFmtId="0" fontId="34" fillId="19" borderId="0" xfId="0" applyFont="1" applyFill="1"/>
    <xf numFmtId="0" fontId="33" fillId="11" borderId="2" xfId="0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0" fontId="33" fillId="11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8" borderId="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6" fillId="19" borderId="0" xfId="0" applyFont="1" applyFill="1" applyAlignment="1">
      <alignment horizontal="center" vertical="center"/>
    </xf>
    <xf numFmtId="10" fontId="15" fillId="19" borderId="0" xfId="0" applyNumberFormat="1" applyFont="1" applyFill="1" applyAlignment="1">
      <alignment horizontal="center" vertical="center"/>
    </xf>
    <xf numFmtId="0" fontId="15" fillId="19" borderId="0" xfId="0" applyFont="1" applyFill="1" applyAlignment="1">
      <alignment horizontal="center" vertical="center"/>
    </xf>
    <xf numFmtId="164" fontId="15" fillId="19" borderId="0" xfId="0" applyNumberFormat="1" applyFont="1" applyFill="1" applyAlignment="1">
      <alignment horizontal="center" vertical="center"/>
    </xf>
    <xf numFmtId="0" fontId="9" fillId="19" borderId="0" xfId="0" applyFont="1" applyFill="1" applyAlignment="1">
      <alignment horizontal="center"/>
    </xf>
    <xf numFmtId="49" fontId="17" fillId="7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18" fillId="19" borderId="0" xfId="0" applyFont="1" applyFill="1" applyAlignment="1">
      <alignment horizontal="center"/>
    </xf>
    <xf numFmtId="0" fontId="15" fillId="19" borderId="0" xfId="0" applyFont="1" applyFill="1" applyAlignment="1">
      <alignment horizontal="left"/>
    </xf>
    <xf numFmtId="0" fontId="19" fillId="19" borderId="0" xfId="0" applyFont="1" applyFill="1" applyAlignment="1">
      <alignment horizontal="center"/>
    </xf>
  </cellXfs>
  <cellStyles count="78">
    <cellStyle name="Hyperlink 3" xfId="8" xr:uid="{00000000-0005-0000-0000-000001000000}"/>
    <cellStyle name="Hyperlink 4" xfId="7" xr:uid="{00000000-0005-0000-0000-000002000000}"/>
    <cellStyle name="Prozent" xfId="77" builtinId="5"/>
    <cellStyle name="Standard" xfId="0" builtinId="0"/>
    <cellStyle name="Standard 2" xfId="1" xr:uid="{087ECE38-CC2A-437A-912A-B90506D76B92}"/>
    <cellStyle name="Standard 2 2" xfId="2" xr:uid="{00000000-0005-0000-0000-000005000000}"/>
    <cellStyle name="Standard 2 3" xfId="9" xr:uid="{390D847D-542E-40C1-AEE0-7C0FE3F01905}"/>
    <cellStyle name="Standard 3" xfId="3" xr:uid="{00000000-0005-0000-0000-000006000000}"/>
    <cellStyle name="Standard 3 2" xfId="4" xr:uid="{00000000-0005-0000-0000-000007000000}"/>
    <cellStyle name="Standard 3 3" xfId="5" xr:uid="{00000000-0005-0000-0000-000008000000}"/>
    <cellStyle name="Standard 4" xfId="6" xr:uid="{00000000-0005-0000-0000-000009000000}"/>
    <cellStyle name="Standard 4 2 2" xfId="10" xr:uid="{A9B2EC81-7D6E-4FF7-AD73-6AE7447FA12A}"/>
    <cellStyle name="style1678872956273" xfId="11" xr:uid="{12819BC9-85EC-41D4-A053-07C9C6ACB6C4}"/>
    <cellStyle name="style1678872956398" xfId="12" xr:uid="{AF2587A3-45BA-4336-B3D3-EC0F838633A7}"/>
    <cellStyle name="style1678872956663" xfId="16" xr:uid="{1B1D4591-FD11-4FE4-BE29-C22D8BFE9466}"/>
    <cellStyle name="style1678872956726" xfId="17" xr:uid="{8B316350-4F09-4C64-A535-CB07F024C21C}"/>
    <cellStyle name="style1678872957288" xfId="13" xr:uid="{945C6F06-1865-4AE1-AA6C-AB2E2B276990}"/>
    <cellStyle name="style1678872957319" xfId="14" xr:uid="{B45E46E0-C434-45AA-B756-ECCD365A54DA}"/>
    <cellStyle name="style1678872957366" xfId="15" xr:uid="{31EE73B6-7789-414C-BF9D-8DD6193983C3}"/>
    <cellStyle name="style1678872957413" xfId="18" xr:uid="{EA6653BE-6666-4675-BA75-2ED1EF1AEEEE}"/>
    <cellStyle name="style1678872957444" xfId="19" xr:uid="{7921F7E7-43C3-4ECF-96CC-566A8C75BBAB}"/>
    <cellStyle name="style1678872957491" xfId="20" xr:uid="{511A829B-3C8A-4DBA-BC55-53167CCC1B1E}"/>
    <cellStyle name="style1678872957569" xfId="21" xr:uid="{B0E6F053-1171-4291-836C-245D8DECC141}"/>
    <cellStyle name="style1678872960053" xfId="22" xr:uid="{234F903C-751C-48B3-B192-519AFDB205A7}"/>
    <cellStyle name="style1678872960100" xfId="23" xr:uid="{432F3AF4-0671-4788-9FD8-16D519D22102}"/>
    <cellStyle name="style1678872960147" xfId="24" xr:uid="{59E96963-BC55-4A99-96F6-A938C0AE6827}"/>
    <cellStyle name="style1678873365552" xfId="25" xr:uid="{27D5959A-DDF2-42B9-BFDE-06F7880B45B4}"/>
    <cellStyle name="style1678873365599" xfId="26" xr:uid="{FDC26929-FBE1-4A31-BE67-E86E0078C82A}"/>
    <cellStyle name="style1678873365677" xfId="35" xr:uid="{0D3D8C59-D466-4233-8DEB-C87C723C3D05}"/>
    <cellStyle name="style1678873365771" xfId="30" xr:uid="{F4059251-860B-44E9-BA33-166628C5DB51}"/>
    <cellStyle name="style1678873365818" xfId="31" xr:uid="{CA15E0D9-D15C-46A3-B3CB-A7BF004BEB7C}"/>
    <cellStyle name="style1678873365990" xfId="27" xr:uid="{B7AEFA96-70C0-47CA-AF31-DBFE8D8D8B48}"/>
    <cellStyle name="style1678873366036" xfId="28" xr:uid="{0B9042AA-52C3-4F2A-9219-D3194172DE21}"/>
    <cellStyle name="style1678873366068" xfId="29" xr:uid="{FD92C202-777B-4B3E-BD68-64A87E6A460F}"/>
    <cellStyle name="style1678873366099" xfId="32" xr:uid="{763AFD80-6B7C-4D9C-9621-550F90C70197}"/>
    <cellStyle name="style1678873366130" xfId="33" xr:uid="{463F38EF-D902-4516-8DDE-2A96CB4C5935}"/>
    <cellStyle name="style1678873366177" xfId="34" xr:uid="{C5266B30-3F50-42E2-B8A9-3E96066DA74A}"/>
    <cellStyle name="style1678873366989" xfId="36" xr:uid="{80016351-57DB-4FDB-8056-90F2708F78AB}"/>
    <cellStyle name="style1678873367036" xfId="37" xr:uid="{A7C987DD-BB56-4BEA-A082-F987E4C6D42D}"/>
    <cellStyle name="style1678873367067" xfId="38" xr:uid="{3FA5A8C3-B00D-4C5E-AA9D-2BDE7FE1B263}"/>
    <cellStyle name="style1707404792915" xfId="39" xr:uid="{828C6A89-4CEF-4C3C-9D8E-6F1150B9CF09}"/>
    <cellStyle name="style1707404792949" xfId="40" xr:uid="{F250999D-D038-4EE5-9404-E4D0086A2548}"/>
    <cellStyle name="style1707404792989" xfId="53" xr:uid="{0EF9EDBF-C3A6-4364-9C8D-874849D09F36}"/>
    <cellStyle name="style1707404793029" xfId="41" xr:uid="{5CE1ACED-FFD5-405A-9E83-C1E2E3AB07CB}"/>
    <cellStyle name="style1707404793065" xfId="54" xr:uid="{C0CD870B-A99F-4287-8D3F-E41139044EB4}"/>
    <cellStyle name="style1707404793103" xfId="52" xr:uid="{2F775DBD-F45E-4389-98FC-139464022A38}"/>
    <cellStyle name="style1707404793149" xfId="45" xr:uid="{C09200A5-0ABE-4C43-9BF7-CA5F62D6839F}"/>
    <cellStyle name="style1707404793193" xfId="46" xr:uid="{F286D544-B984-4D7D-8926-2CFAE46A461D}"/>
    <cellStyle name="style1707404793230" xfId="47" xr:uid="{13593F5C-DAAB-412D-BF5E-9D8E5226BF30}"/>
    <cellStyle name="style1707404793605" xfId="42" xr:uid="{314F20B6-26A1-40E9-9D87-3DB4C4EA385E}"/>
    <cellStyle name="style1707404793641" xfId="43" xr:uid="{2E1D69D0-6E1A-4F70-901F-A6C1B1C2ABE8}"/>
    <cellStyle name="style1707404793682" xfId="44" xr:uid="{A69ADC32-E6CE-4B53-8F70-025C413A3B58}"/>
    <cellStyle name="style1707404793717" xfId="48" xr:uid="{6B7945DA-1CA7-443F-B64D-DAB4124C3171}"/>
    <cellStyle name="style1707404793749" xfId="49" xr:uid="{13F3C400-370E-46ED-AFC7-5026156D8A3E}"/>
    <cellStyle name="style1707404793785" xfId="50" xr:uid="{1F574F91-A4F0-4CFE-99E5-4F41737C6F84}"/>
    <cellStyle name="style1707404793859" xfId="51" xr:uid="{ECA76E96-102D-46E5-9271-B7BACB404159}"/>
    <cellStyle name="style1707404796349" xfId="55" xr:uid="{C94A7428-3279-44FA-8E3E-5C7A5C0F9859}"/>
    <cellStyle name="style1707404796382" xfId="56" xr:uid="{53838700-5E15-4D0A-9945-80F7B466B249}"/>
    <cellStyle name="style1707404796417" xfId="57" xr:uid="{A521C1D9-BD3B-4173-B41F-76FF5324AE1D}"/>
    <cellStyle name="style1707405212498" xfId="58" xr:uid="{29F8AD79-1C64-4464-ADC7-C54CB7C30D4E}"/>
    <cellStyle name="style1707405212535" xfId="71" xr:uid="{425CD5C1-F522-4D08-BCB4-569F8B4B8D35}"/>
    <cellStyle name="style1707405212570" xfId="59" xr:uid="{AEA8AA9C-7921-431A-9EBE-413691736925}"/>
    <cellStyle name="style1707405212608" xfId="60" xr:uid="{F290BEB6-343C-438E-92AB-AB398DF111A1}"/>
    <cellStyle name="style1707405212642" xfId="72" xr:uid="{52BCFAE5-452C-446D-9744-E9D604772C7D}"/>
    <cellStyle name="style1707405212682" xfId="73" xr:uid="{EC5FD240-79AA-4DD7-BCFD-4DC3D745B086}"/>
    <cellStyle name="style1707405212717" xfId="64" xr:uid="{0100BC1D-8751-40A5-96DD-4B450958BC14}"/>
    <cellStyle name="style1707405212760" xfId="65" xr:uid="{C597C2AF-A268-4B51-8EB0-0BAED6C541CD}"/>
    <cellStyle name="style1707405212796" xfId="66" xr:uid="{DB89CD7D-A556-40B3-8DE5-C93CA73253B4}"/>
    <cellStyle name="style1707405212964" xfId="61" xr:uid="{4C767FDB-29BF-4782-AAA1-2998A8E54B51}"/>
    <cellStyle name="style1707405212996" xfId="62" xr:uid="{4936E6E0-D4D4-4202-98D3-79602107E9C7}"/>
    <cellStyle name="style1707405213028" xfId="63" xr:uid="{44ABED95-EFA0-43C7-856B-6A38CFF27394}"/>
    <cellStyle name="style1707405213059" xfId="67" xr:uid="{23CA47D5-2257-4020-818B-66E74335DC81}"/>
    <cellStyle name="style1707405213088" xfId="68" xr:uid="{C4855781-46E5-49A9-B3C2-07502F277A31}"/>
    <cellStyle name="style1707405213120" xfId="69" xr:uid="{C7F3DCA7-E3E8-44A8-B90A-7DFBB64CD01C}"/>
    <cellStyle name="style1707405213254" xfId="70" xr:uid="{5C633C0D-845F-43A8-A756-3788F9BE5629}"/>
    <cellStyle name="style1707405214087" xfId="74" xr:uid="{4E8D5CB6-25C2-4071-B184-D1D626DBE96D}"/>
    <cellStyle name="style1707405214116" xfId="75" xr:uid="{D669A9F0-BB7C-4921-8407-120C8D018BB2}"/>
    <cellStyle name="style1707405214149" xfId="76" xr:uid="{876A5CB6-6FF8-4B1A-B695-946C6049F60C}"/>
  </cellStyles>
  <dxfs count="0"/>
  <tableStyles count="0" defaultTableStyle="TableStyleMedium2" defaultPivotStyle="PivotStyleLight16"/>
  <colors>
    <mruColors>
      <color rgb="FFE0003C"/>
      <color rgb="FFFF9933"/>
      <color rgb="FFEBFAFF"/>
      <color rgb="FF43CEFF"/>
      <color rgb="FF800080"/>
      <color rgb="FF6600FF"/>
      <color rgb="FFFFFF00"/>
      <color rgb="FFCC33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94634348690499"/>
          <c:y val="2.6029811376162931E-2"/>
          <c:w val="0.7133151092120279"/>
          <c:h val="0.951770617327467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000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BA-4B9C-BEA7-286548CEFC74}"/>
              </c:ext>
            </c:extLst>
          </c:dPt>
          <c:dPt>
            <c:idx val="1"/>
            <c:invertIfNegative val="0"/>
            <c:bubble3D val="0"/>
            <c:spPr>
              <a:solidFill>
                <a:srgbClr val="E000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74-4EE1-84A1-DDF7326F94EB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74-4EE1-84A1-DDF7326F94EB}"/>
              </c:ext>
            </c:extLst>
          </c:dPt>
          <c:dLbls>
            <c:dLbl>
              <c:idx val="0"/>
              <c:layout>
                <c:manualLayout>
                  <c:x val="-9.4635199624542969E-3"/>
                  <c:y val="-2.20363820985767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00123112-F256-4537-8CCA-63535D7A6DB5}" type="VALUE">
                      <a:rPr lang="en-US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NDSFrutiger 45 Light" panose="02000403040000020004" pitchFamily="2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5591074371513E-2"/>
                      <c:h val="3.43415990163553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8BA-4B9C-BEA7-286548CEFC74}"/>
                </c:ext>
              </c:extLst>
            </c:dLbl>
            <c:dLbl>
              <c:idx val="1"/>
              <c:layout>
                <c:manualLayout>
                  <c:x val="-4.3114119962395561E-4"/>
                  <c:y val="1.4423603939374708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A272924C-8E06-4A18-86BC-D36EAB5EB16D}" type="VALUE">
                      <a:rPr lang="en-US">
                        <a:solidFill>
                          <a:schemeClr val="tx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NDSFrutiger 45 Light" panose="02000403040000020004" pitchFamily="2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874-4EE1-84A1-DDF7326F9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'!$B$11:$B$12,'Konzeptdaten '!$B$14:$B$32)</c:f>
              <c:strCache>
                <c:ptCount val="21"/>
                <c:pt idx="0">
                  <c:v>Deutschland</c:v>
                </c:pt>
                <c:pt idx="1">
                  <c:v>Niedersachsen</c:v>
                </c:pt>
                <c:pt idx="2">
                  <c:v>Landkreis Hildesheim </c:v>
                </c:pt>
                <c:pt idx="3">
                  <c:v>Stadt Alfeld (Leine)</c:v>
                </c:pt>
                <c:pt idx="4">
                  <c:v>Gemeinde Algermissen</c:v>
                </c:pt>
                <c:pt idx="5">
                  <c:v>Stadt Bad Salzdetfurth</c:v>
                </c:pt>
                <c:pt idx="6">
                  <c:v>Stadt Bockenem</c:v>
                </c:pt>
                <c:pt idx="7">
                  <c:v>Gemeinde Diekholzen</c:v>
                </c:pt>
                <c:pt idx="8">
                  <c:v>Stadt Elze</c:v>
                </c:pt>
                <c:pt idx="9">
                  <c:v>Gemeinde Freden (Leine)</c:v>
                </c:pt>
                <c:pt idx="10">
                  <c:v>Gemeinde Giesen</c:v>
                </c:pt>
                <c:pt idx="11">
                  <c:v>Gemeinde Harsum</c:v>
                </c:pt>
                <c:pt idx="12">
                  <c:v>Stadt Hildesheim</c:v>
                </c:pt>
                <c:pt idx="13">
                  <c:v>Gemeinde Holle</c:v>
                </c:pt>
                <c:pt idx="14">
                  <c:v>Gemeinde Lamspringe</c:v>
                </c:pt>
                <c:pt idx="15">
                  <c:v>Samtgemeinde Leinebergland</c:v>
                </c:pt>
                <c:pt idx="16">
                  <c:v>Gemeinde Nordstemmen</c:v>
                </c:pt>
                <c:pt idx="17">
                  <c:v>Stadt Sarstedt</c:v>
                </c:pt>
                <c:pt idx="18">
                  <c:v>Gemeinde Schellerten</c:v>
                </c:pt>
                <c:pt idx="19">
                  <c:v>Gemeinde Sibbesse</c:v>
                </c:pt>
                <c:pt idx="20">
                  <c:v>Gemeinde Söhlde</c:v>
                </c:pt>
              </c:strCache>
            </c:strRef>
          </c:cat>
          <c:val>
            <c:numRef>
              <c:f>('Konzeptdaten '!$O$11:$O$12,'Konzeptdaten '!$O$14:$O$32)</c:f>
              <c:numCache>
                <c:formatCode>0.00%</c:formatCode>
                <c:ptCount val="21"/>
                <c:pt idx="0">
                  <c:v>4.7466994278971018E-2</c:v>
                </c:pt>
                <c:pt idx="1">
                  <c:v>4.6052999218671356E-2</c:v>
                </c:pt>
                <c:pt idx="2">
                  <c:v>4.0511182108626198E-2</c:v>
                </c:pt>
                <c:pt idx="3">
                  <c:v>4.5711835334476841E-2</c:v>
                </c:pt>
                <c:pt idx="4">
                  <c:v>3.9699364039313935E-2</c:v>
                </c:pt>
                <c:pt idx="5">
                  <c:v>3.7297921478060048E-2</c:v>
                </c:pt>
                <c:pt idx="6">
                  <c:v>2.7499602606898745E-2</c:v>
                </c:pt>
                <c:pt idx="7">
                  <c:v>3.9763313609467457E-2</c:v>
                </c:pt>
                <c:pt idx="8">
                  <c:v>3.8375494751333679E-2</c:v>
                </c:pt>
                <c:pt idx="9">
                  <c:v>2.8472222222222222E-2</c:v>
                </c:pt>
                <c:pt idx="10">
                  <c:v>4.825572460427232E-2</c:v>
                </c:pt>
                <c:pt idx="11">
                  <c:v>3.8692376452560337E-2</c:v>
                </c:pt>
                <c:pt idx="12">
                  <c:v>4.4226288854815908E-2</c:v>
                </c:pt>
                <c:pt idx="13">
                  <c:v>4.2034468263976464E-2</c:v>
                </c:pt>
                <c:pt idx="14">
                  <c:v>3.4501494159195872E-2</c:v>
                </c:pt>
                <c:pt idx="15">
                  <c:v>3.2720324814903272E-2</c:v>
                </c:pt>
                <c:pt idx="16">
                  <c:v>4.396969320581294E-2</c:v>
                </c:pt>
                <c:pt idx="17">
                  <c:v>4.061092963715017E-2</c:v>
                </c:pt>
                <c:pt idx="18">
                  <c:v>4.2204201990416516E-2</c:v>
                </c:pt>
                <c:pt idx="19">
                  <c:v>3.8909541511771992E-2</c:v>
                </c:pt>
                <c:pt idx="20">
                  <c:v>3.3186265106464607E-2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A-4B9C-BEA7-286548CEF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9084856"/>
        <c:axId val="709077968"/>
      </c:barChart>
      <c:catAx>
        <c:axId val="709084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709077968"/>
        <c:crosses val="autoZero"/>
        <c:auto val="1"/>
        <c:lblAlgn val="ctr"/>
        <c:lblOffset val="100"/>
        <c:noMultiLvlLbl val="0"/>
      </c:catAx>
      <c:valAx>
        <c:axId val="70907796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709084856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828552572751"/>
          <c:y val="8.1192251518393856E-3"/>
          <c:w val="0.73814542390810067"/>
          <c:h val="0.983036303005198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000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BB-4DA7-ADE8-E570DEEE7F97}"/>
              </c:ext>
            </c:extLst>
          </c:dPt>
          <c:dPt>
            <c:idx val="1"/>
            <c:invertIfNegative val="0"/>
            <c:bubble3D val="0"/>
            <c:spPr>
              <a:solidFill>
                <a:srgbClr val="E000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D4-4CC2-B8D7-5E7340D2F3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79-455C-A1F2-A576F31A1991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B2-4CC6-ABA7-E4C0199815A7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3B2-4CC6-ABA7-E4C0199815A7}"/>
              </c:ext>
            </c:extLst>
          </c:dPt>
          <c:dLbls>
            <c:dLbl>
              <c:idx val="3"/>
              <c:layout>
                <c:manualLayout>
                  <c:x val="-1.3656507447516425E-3"/>
                  <c:y val="1.4019120681957751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CA196797-39A9-4086-99CD-A38AB239CB92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NDSFrutiger 45 Light" panose="02000403040000020004" pitchFamily="2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3B2-4CC6-ABA7-E4C0199815A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3B2-4CC6-ABA7-E4C0199815A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3B2-4CC6-ABA7-E4C0199815A7}"/>
                </c:ext>
              </c:extLst>
            </c:dLbl>
            <c:dLbl>
              <c:idx val="6"/>
              <c:layout>
                <c:manualLayout>
                  <c:x val="-4.9710370432587232E-3"/>
                  <c:y val="1.4019120685221832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712AB1FB-9A4E-423A-8290-F9F3BB1A6F7E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NDSFrutiger 45 Light" panose="02000403040000020004" pitchFamily="2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3B2-4CC6-ABA7-E4C0199815A7}"/>
                </c:ext>
              </c:extLst>
            </c:dLbl>
            <c:dLbl>
              <c:idx val="7"/>
              <c:layout>
                <c:manualLayout>
                  <c:x val="-8.4974140471407889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DB643AF4-4085-4089-8547-ACB07F3A17C1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NDSFrutiger 45 Light" panose="02000403040000020004" pitchFamily="2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3B2-4CC6-ABA7-E4C0199815A7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3B2-4CC6-ABA7-E4C0199815A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3B2-4CC6-ABA7-E4C0199815A7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13B2-4CC6-ABA7-E4C0199815A7}"/>
                </c:ext>
              </c:extLst>
            </c:dLbl>
            <c:dLbl>
              <c:idx val="11"/>
              <c:layout>
                <c:manualLayout>
                  <c:x val="-5.2880707353843478E-3"/>
                  <c:y val="1.4019120678693669E-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NDSFrutiger 45 Light" panose="02000403040000020004" pitchFamily="2" charset="0"/>
                        <a:ea typeface="+mn-ea"/>
                        <a:cs typeface="+mn-cs"/>
                      </a:defRPr>
                    </a:pPr>
                    <a:fld id="{3E4857D4-E712-4B16-841D-F9B74A8440EB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  <a:latin typeface="NDSFrutiger 45 Light" panose="02000403040000020004" pitchFamily="2" charset="0"/>
                        </a:defRPr>
                      </a:pPr>
                      <a:t>[WERT]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3B2-4CC6-ABA7-E4C0199815A7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3B2-4CC6-ABA7-E4C0199815A7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3B2-4CC6-ABA7-E4C0199815A7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3B2-4CC6-ABA7-E4C0199815A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3B2-4CC6-ABA7-E4C019981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'!$B$11:$B$12,'Konzeptdaten '!$B$14:$B$32)</c:f>
              <c:strCache>
                <c:ptCount val="21"/>
                <c:pt idx="0">
                  <c:v>Deutschland</c:v>
                </c:pt>
                <c:pt idx="1">
                  <c:v>Niedersachsen</c:v>
                </c:pt>
                <c:pt idx="2">
                  <c:v>Landkreis Hildesheim </c:v>
                </c:pt>
                <c:pt idx="3">
                  <c:v>Stadt Alfeld (Leine)</c:v>
                </c:pt>
                <c:pt idx="4">
                  <c:v>Gemeinde Algermissen</c:v>
                </c:pt>
                <c:pt idx="5">
                  <c:v>Stadt Bad Salzdetfurth</c:v>
                </c:pt>
                <c:pt idx="6">
                  <c:v>Stadt Bockenem</c:v>
                </c:pt>
                <c:pt idx="7">
                  <c:v>Gemeinde Diekholzen</c:v>
                </c:pt>
                <c:pt idx="8">
                  <c:v>Stadt Elze</c:v>
                </c:pt>
                <c:pt idx="9">
                  <c:v>Gemeinde Freden (Leine)</c:v>
                </c:pt>
                <c:pt idx="10">
                  <c:v>Gemeinde Giesen</c:v>
                </c:pt>
                <c:pt idx="11">
                  <c:v>Gemeinde Harsum</c:v>
                </c:pt>
                <c:pt idx="12">
                  <c:v>Stadt Hildesheim</c:v>
                </c:pt>
                <c:pt idx="13">
                  <c:v>Gemeinde Holle</c:v>
                </c:pt>
                <c:pt idx="14">
                  <c:v>Gemeinde Lamspringe</c:v>
                </c:pt>
                <c:pt idx="15">
                  <c:v>Samtgemeinde Leinebergland</c:v>
                </c:pt>
                <c:pt idx="16">
                  <c:v>Gemeinde Nordstemmen</c:v>
                </c:pt>
                <c:pt idx="17">
                  <c:v>Stadt Sarstedt</c:v>
                </c:pt>
                <c:pt idx="18">
                  <c:v>Gemeinde Schellerten</c:v>
                </c:pt>
                <c:pt idx="19">
                  <c:v>Gemeinde Sibbesse</c:v>
                </c:pt>
                <c:pt idx="20">
                  <c:v>Gemeinde Söhlde</c:v>
                </c:pt>
              </c:strCache>
            </c:strRef>
          </c:cat>
          <c:val>
            <c:numRef>
              <c:f>('Konzeptdaten '!$G$11:$G$12,'Konzeptdaten '!$G$14:$G$32)</c:f>
              <c:numCache>
                <c:formatCode>0.00%</c:formatCode>
                <c:ptCount val="21"/>
                <c:pt idx="0">
                  <c:v>0.57967750885478153</c:v>
                </c:pt>
                <c:pt idx="1">
                  <c:v>0.6073206719494515</c:v>
                </c:pt>
                <c:pt idx="2">
                  <c:v>0.58988552290080443</c:v>
                </c:pt>
                <c:pt idx="3">
                  <c:v>0.61378112333526347</c:v>
                </c:pt>
                <c:pt idx="4">
                  <c:v>0.64196461709761232</c:v>
                </c:pt>
                <c:pt idx="5">
                  <c:v>0.63466471234884569</c:v>
                </c:pt>
                <c:pt idx="6">
                  <c:v>0.6193757999409274</c:v>
                </c:pt>
                <c:pt idx="7">
                  <c:v>1.355470003208213</c:v>
                </c:pt>
                <c:pt idx="8">
                  <c:v>0.62747003563330095</c:v>
                </c:pt>
                <c:pt idx="9">
                  <c:v>0.61723103300471494</c:v>
                </c:pt>
                <c:pt idx="10">
                  <c:v>0.66779556650246308</c:v>
                </c:pt>
                <c:pt idx="11">
                  <c:v>0.66731998295696637</c:v>
                </c:pt>
                <c:pt idx="12">
                  <c:v>0.49527106324644715</c:v>
                </c:pt>
                <c:pt idx="13">
                  <c:v>0.68618402076723395</c:v>
                </c:pt>
                <c:pt idx="14">
                  <c:v>0.6601506456241033</c:v>
                </c:pt>
                <c:pt idx="15">
                  <c:v>0.68887792036854223</c:v>
                </c:pt>
                <c:pt idx="16">
                  <c:v>0.65503213733626231</c:v>
                </c:pt>
                <c:pt idx="17">
                  <c:v>0.50264033725316171</c:v>
                </c:pt>
                <c:pt idx="18">
                  <c:v>0.65106791456683466</c:v>
                </c:pt>
                <c:pt idx="19">
                  <c:v>0.70076415422021532</c:v>
                </c:pt>
                <c:pt idx="20">
                  <c:v>0.64302454668804732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B-4DA7-ADE8-E570DEEE7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6048984"/>
        <c:axId val="596049312"/>
      </c:barChart>
      <c:catAx>
        <c:axId val="596048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de-DE" sz="9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96049312"/>
        <c:crosses val="autoZero"/>
        <c:auto val="1"/>
        <c:lblAlgn val="ctr"/>
        <c:lblOffset val="100"/>
        <c:noMultiLvlLbl val="0"/>
      </c:catAx>
      <c:valAx>
        <c:axId val="596049312"/>
        <c:scaling>
          <c:orientation val="minMax"/>
        </c:scaling>
        <c:delete val="1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96048984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342686398727852"/>
          <c:y val="0.12888095901456345"/>
          <c:w val="0.70657313601272143"/>
          <c:h val="0.6084758834849706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'Konzeptdaten '!$B$12</c:f>
              <c:strCache>
                <c:ptCount val="1"/>
                <c:pt idx="0">
                  <c:v>Niedersachsen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'Konzeptdaten '!$C$12</c:f>
              <c:numCache>
                <c:formatCode>#,##0</c:formatCode>
                <c:ptCount val="1"/>
                <c:pt idx="0">
                  <c:v>8161983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770-8F42-18A3E267F8CE}"/>
            </c:ext>
          </c:extLst>
        </c:ser>
        <c:ser>
          <c:idx val="0"/>
          <c:order val="1"/>
          <c:tx>
            <c:strRef>
              <c:f>'Konzeptdaten '!$B$11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1C-4B63-8BC1-E5CEA727B4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'Konzeptdaten '!$C$11</c:f>
              <c:numCache>
                <c:formatCode>#,##0</c:formatCode>
                <c:ptCount val="1"/>
                <c:pt idx="0">
                  <c:v>84700000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770-8F42-18A3E267F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6808096"/>
        <c:axId val="676801864"/>
      </c:barChart>
      <c:catAx>
        <c:axId val="676808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6801864"/>
        <c:crosses val="autoZero"/>
        <c:auto val="1"/>
        <c:lblAlgn val="ctr"/>
        <c:lblOffset val="100"/>
        <c:noMultiLvlLbl val="0"/>
      </c:catAx>
      <c:valAx>
        <c:axId val="676801864"/>
        <c:scaling>
          <c:orientation val="minMax"/>
        </c:scaling>
        <c:delete val="1"/>
        <c:axPos val="b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76808096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23556216710696"/>
          <c:y val="0.15385026979219238"/>
          <c:w val="0.70764437832893035"/>
          <c:h val="0.7079261063477172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'Konzeptdaten '!$B$14</c:f>
              <c:strCache>
                <c:ptCount val="1"/>
                <c:pt idx="0">
                  <c:v>Landkreis Hildesheim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'Konzeptdaten '!$C$14</c:f>
              <c:numCache>
                <c:formatCode>#,##0</c:formatCode>
                <c:ptCount val="1"/>
                <c:pt idx="0">
                  <c:v>278571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F-4B09-98EF-1E6E372DB0D9}"/>
            </c:ext>
          </c:extLst>
        </c:ser>
        <c:ser>
          <c:idx val="0"/>
          <c:order val="1"/>
          <c:tx>
            <c:strRef>
              <c:f>'Konzeptdaten '!$B$12</c:f>
              <c:strCache>
                <c:ptCount val="1"/>
                <c:pt idx="0">
                  <c:v>Niedersachsen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'Konzeptdaten '!$C$12</c:f>
              <c:numCache>
                <c:formatCode>#,##0</c:formatCode>
                <c:ptCount val="1"/>
                <c:pt idx="0">
                  <c:v>8161983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EF-4B09-98EF-1E6E372DB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438624"/>
        <c:axId val="677431408"/>
      </c:barChart>
      <c:catAx>
        <c:axId val="677438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7431408"/>
        <c:crosses val="autoZero"/>
        <c:auto val="1"/>
        <c:lblAlgn val="ctr"/>
        <c:lblOffset val="100"/>
        <c:noMultiLvlLbl val="0"/>
      </c:catAx>
      <c:valAx>
        <c:axId val="677431408"/>
        <c:scaling>
          <c:orientation val="minMax"/>
        </c:scaling>
        <c:delete val="1"/>
        <c:axPos val="b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77438624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029315960912053E-2"/>
          <c:y val="0.22166242554947077"/>
          <c:w val="0.25214718681337467"/>
          <c:h val="0.678524027252598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11770947117316"/>
          <c:y val="2.7261345168829099E-2"/>
          <c:w val="0.7088822905288269"/>
          <c:h val="0.965303742512399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4.1681539911872928E-3"/>
                  <c:y val="-2.5574886142515629E-3"/>
                </c:manualLayout>
              </c:layout>
              <c:tx>
                <c:rich>
                  <a:bodyPr/>
                  <a:lstStyle/>
                  <a:p>
                    <a:fld id="{F7A4820C-8B1A-4827-A5D4-E2A31D0D3E9F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E5A-42B4-B8EE-E70E9D06FC7E}"/>
                </c:ext>
              </c:extLst>
            </c:dLbl>
            <c:dLbl>
              <c:idx val="9"/>
              <c:layout>
                <c:manualLayout>
                  <c:x val="-9.3314840101151167E-2"/>
                  <c:y val="0"/>
                </c:manualLayout>
              </c:layout>
              <c:tx>
                <c:rich>
                  <a:bodyPr/>
                  <a:lstStyle/>
                  <a:p>
                    <a:fld id="{CF671B35-C044-4DCA-B36D-BA54D2A2C476}" type="VALUE">
                      <a:rPr lang="en-US">
                        <a:solidFill>
                          <a:schemeClr val="bg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985-42F2-B8B6-C1AF926AFB14}"/>
                </c:ext>
              </c:extLst>
            </c:dLbl>
            <c:dLbl>
              <c:idx val="12"/>
              <c:layout>
                <c:manualLayout>
                  <c:x val="-4.1163788647440606E-3"/>
                  <c:y val="2.0139291413760586E-7"/>
                </c:manualLayout>
              </c:layout>
              <c:tx>
                <c:rich>
                  <a:bodyPr/>
                  <a:lstStyle/>
                  <a:p>
                    <a:fld id="{DF546080-EC9F-45C2-A46E-A162E7E1B9A8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E5A-42B4-B8EE-E70E9D06F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'!$B$15:$B$32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Salzdetfurth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Schellerten</c:v>
                </c:pt>
                <c:pt idx="16">
                  <c:v>Gemeinde Sibbesse</c:v>
                </c:pt>
                <c:pt idx="17">
                  <c:v>Gemeinde Söhlde</c:v>
                </c:pt>
              </c:strCache>
            </c:strRef>
          </c:cat>
          <c:val>
            <c:numRef>
              <c:f>'Konzeptdaten '!$C$15:$C$32</c:f>
              <c:numCache>
                <c:formatCode>#,##0</c:formatCode>
                <c:ptCount val="18"/>
                <c:pt idx="0">
                  <c:v>18997</c:v>
                </c:pt>
                <c:pt idx="1">
                  <c:v>8083</c:v>
                </c:pt>
                <c:pt idx="2">
                  <c:v>13645</c:v>
                </c:pt>
                <c:pt idx="3">
                  <c:v>10157</c:v>
                </c:pt>
                <c:pt idx="4">
                  <c:v>3117</c:v>
                </c:pt>
                <c:pt idx="5">
                  <c:v>9261</c:v>
                </c:pt>
                <c:pt idx="6">
                  <c:v>4666</c:v>
                </c:pt>
                <c:pt idx="7">
                  <c:v>9744</c:v>
                </c:pt>
                <c:pt idx="8">
                  <c:v>11735</c:v>
                </c:pt>
                <c:pt idx="9">
                  <c:v>101397</c:v>
                </c:pt>
                <c:pt idx="10">
                  <c:v>6934</c:v>
                </c:pt>
                <c:pt idx="11">
                  <c:v>5576</c:v>
                </c:pt>
                <c:pt idx="12">
                  <c:v>18234</c:v>
                </c:pt>
                <c:pt idx="13">
                  <c:v>12291</c:v>
                </c:pt>
                <c:pt idx="14">
                  <c:v>22535</c:v>
                </c:pt>
                <c:pt idx="15">
                  <c:v>8334</c:v>
                </c:pt>
                <c:pt idx="16">
                  <c:v>5758</c:v>
                </c:pt>
                <c:pt idx="17">
                  <c:v>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2-424B-8DA2-3DE2E8A3D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6813016"/>
        <c:axId val="676809408"/>
      </c:barChart>
      <c:catAx>
        <c:axId val="6768130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76809408"/>
        <c:crosses val="autoZero"/>
        <c:auto val="1"/>
        <c:lblAlgn val="ctr"/>
        <c:lblOffset val="100"/>
        <c:noMultiLvlLbl val="0"/>
      </c:catAx>
      <c:valAx>
        <c:axId val="676809408"/>
        <c:scaling>
          <c:orientation val="minMax"/>
        </c:scaling>
        <c:delete val="1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76813016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>
      <c:oddFooter>&amp;RSeite &amp;S von &amp;A</c:oddFooter>
    </c:headerFooter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01715014312351"/>
          <c:y val="2.6694702792606044E-2"/>
          <c:w val="0.69153915491135531"/>
          <c:h val="0.961171341392572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de-DE"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'!$B$15:$B$32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Salzdetfurth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Schellerten</c:v>
                </c:pt>
                <c:pt idx="16">
                  <c:v>Gemeinde Sibbesse</c:v>
                </c:pt>
                <c:pt idx="17">
                  <c:v>Gemeinde Söhlde</c:v>
                </c:pt>
              </c:strCache>
            </c:strRef>
          </c:cat>
          <c:val>
            <c:numRef>
              <c:f>'Konzeptdaten '!$E$15:$E$32</c:f>
              <c:numCache>
                <c:formatCode>#,##0</c:formatCode>
                <c:ptCount val="18"/>
                <c:pt idx="0">
                  <c:v>11660</c:v>
                </c:pt>
                <c:pt idx="1">
                  <c:v>5189</c:v>
                </c:pt>
                <c:pt idx="2">
                  <c:v>8660</c:v>
                </c:pt>
                <c:pt idx="3">
                  <c:v>6291</c:v>
                </c:pt>
                <c:pt idx="4">
                  <c:v>4225</c:v>
                </c:pt>
                <c:pt idx="5">
                  <c:v>5811</c:v>
                </c:pt>
                <c:pt idx="6">
                  <c:v>2880</c:v>
                </c:pt>
                <c:pt idx="7">
                  <c:v>6507</c:v>
                </c:pt>
                <c:pt idx="8">
                  <c:v>7831</c:v>
                </c:pt>
                <c:pt idx="9">
                  <c:v>50219</c:v>
                </c:pt>
                <c:pt idx="10">
                  <c:v>4758</c:v>
                </c:pt>
                <c:pt idx="11">
                  <c:v>3681</c:v>
                </c:pt>
                <c:pt idx="12">
                  <c:v>12561</c:v>
                </c:pt>
                <c:pt idx="13">
                  <c:v>8051</c:v>
                </c:pt>
                <c:pt idx="14">
                  <c:v>11327</c:v>
                </c:pt>
                <c:pt idx="15">
                  <c:v>5426</c:v>
                </c:pt>
                <c:pt idx="16">
                  <c:v>4035</c:v>
                </c:pt>
                <c:pt idx="17">
                  <c:v>5213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610-93B9-AA2755EB9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442888"/>
        <c:axId val="677443216"/>
      </c:barChart>
      <c:catAx>
        <c:axId val="677442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de-DE"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77443216"/>
        <c:crosses val="autoZero"/>
        <c:auto val="1"/>
        <c:lblAlgn val="ctr"/>
        <c:lblOffset val="100"/>
        <c:noMultiLvlLbl val="0"/>
      </c:catAx>
      <c:valAx>
        <c:axId val="677443216"/>
        <c:scaling>
          <c:orientation val="minMax"/>
        </c:scaling>
        <c:delete val="1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77442888"/>
        <c:crosses val="autoZero"/>
        <c:crossBetween val="between"/>
      </c:valAx>
      <c:spPr>
        <a:solidFill>
          <a:srgbClr val="43CEFF">
            <a:alpha val="15686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 lang="de-DE" sz="900" b="0" i="0" u="none" strike="noStrike" kern="1200" baseline="0">
          <a:solidFill>
            <a:sysClr val="windowText" lastClr="000000"/>
          </a:solidFill>
          <a:latin typeface="NDSFrutiger 55 Roman" panose="02000503040000020004" pitchFamily="2" charset="0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93788740870121"/>
          <c:y val="3.2301062682664784E-2"/>
          <c:w val="0.60580779909118054"/>
          <c:h val="0.960167778520545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'Konzeptdaten '!$H$10</c:f>
              <c:strCache>
                <c:ptCount val="1"/>
                <c:pt idx="0">
                  <c:v>BEV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'!$B$15:$B$32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Salzdetfurth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Schellerten</c:v>
                </c:pt>
                <c:pt idx="16">
                  <c:v>Gemeinde Sibbesse</c:v>
                </c:pt>
                <c:pt idx="17">
                  <c:v>Gemeinde Söhlde</c:v>
                </c:pt>
              </c:strCache>
            </c:strRef>
          </c:cat>
          <c:val>
            <c:numRef>
              <c:f>'Konzeptdaten '!$H$15:$H$32</c:f>
              <c:numCache>
                <c:formatCode>#,##0</c:formatCode>
                <c:ptCount val="18"/>
                <c:pt idx="0">
                  <c:v>317</c:v>
                </c:pt>
                <c:pt idx="1">
                  <c:v>162</c:v>
                </c:pt>
                <c:pt idx="2">
                  <c:v>216</c:v>
                </c:pt>
                <c:pt idx="3">
                  <c:v>123</c:v>
                </c:pt>
                <c:pt idx="4">
                  <c:v>111</c:v>
                </c:pt>
                <c:pt idx="5">
                  <c:v>153</c:v>
                </c:pt>
                <c:pt idx="6">
                  <c:v>57</c:v>
                </c:pt>
                <c:pt idx="7">
                  <c:v>214</c:v>
                </c:pt>
                <c:pt idx="8">
                  <c:v>182</c:v>
                </c:pt>
                <c:pt idx="9">
                  <c:v>1375</c:v>
                </c:pt>
                <c:pt idx="10">
                  <c:v>142</c:v>
                </c:pt>
                <c:pt idx="11">
                  <c:v>83</c:v>
                </c:pt>
                <c:pt idx="12">
                  <c:v>278</c:v>
                </c:pt>
                <c:pt idx="13">
                  <c:v>245</c:v>
                </c:pt>
                <c:pt idx="14">
                  <c:v>290</c:v>
                </c:pt>
                <c:pt idx="15">
                  <c:v>160</c:v>
                </c:pt>
                <c:pt idx="16">
                  <c:v>101</c:v>
                </c:pt>
                <c:pt idx="17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3-4451-8620-679098198F45}"/>
            </c:ext>
          </c:extLst>
        </c:ser>
        <c:ser>
          <c:idx val="1"/>
          <c:order val="1"/>
          <c:tx>
            <c:strRef>
              <c:f>'Konzeptdaten '!$J$10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967719691835974E-2"/>
                  <c:y val="-7.1193544019918726E-3"/>
                </c:manualLayout>
              </c:layout>
              <c:tx>
                <c:rich>
                  <a:bodyPr/>
                  <a:lstStyle/>
                  <a:p>
                    <a:fld id="{24BF6651-3D08-41C4-8C6C-748373544761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5F-4B0E-8996-4A3272A3AB99}"/>
                </c:ext>
              </c:extLst>
            </c:dLbl>
            <c:dLbl>
              <c:idx val="3"/>
              <c:layout>
                <c:manualLayout>
                  <c:x val="3.967719691835974E-2"/>
                  <c:y val="-3.5597472747611629E-3"/>
                </c:manualLayout>
              </c:layout>
              <c:tx>
                <c:rich>
                  <a:bodyPr/>
                  <a:lstStyle/>
                  <a:p>
                    <a:fld id="{B3350C52-37F6-4599-98D5-FF6AB5F0DC6B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F5F-4B0E-8996-4A3272A3AB99}"/>
                </c:ext>
              </c:extLst>
            </c:dLbl>
            <c:dLbl>
              <c:idx val="4"/>
              <c:layout>
                <c:manualLayout>
                  <c:x val="4.5345367906696847E-2"/>
                  <c:y val="-7.1194945495223916E-3"/>
                </c:manualLayout>
              </c:layout>
              <c:tx>
                <c:rich>
                  <a:bodyPr/>
                  <a:lstStyle/>
                  <a:p>
                    <a:fld id="{1085084B-ADD1-4813-B9FC-6824BF98D214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5F-4B0E-8996-4A3272A3AB99}"/>
                </c:ext>
              </c:extLst>
            </c:dLbl>
            <c:dLbl>
              <c:idx val="6"/>
              <c:layout>
                <c:manualLayout>
                  <c:x val="3.5898416259468338E-2"/>
                  <c:y val="-3.5596071272306932E-3"/>
                </c:manualLayout>
              </c:layout>
              <c:tx>
                <c:rich>
                  <a:bodyPr/>
                  <a:lstStyle/>
                  <a:p>
                    <a:fld id="{14E02134-2BC8-4160-BDD6-BE5332631980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F5F-4B0E-8996-4A3272A3AB99}"/>
                </c:ext>
              </c:extLst>
            </c:dLbl>
            <c:dLbl>
              <c:idx val="10"/>
              <c:layout>
                <c:manualLayout>
                  <c:x val="4.5345367906696847E-2"/>
                  <c:y val="-1.0679241824283587E-2"/>
                </c:manualLayout>
              </c:layout>
              <c:tx>
                <c:rich>
                  <a:bodyPr/>
                  <a:lstStyle/>
                  <a:p>
                    <a:fld id="{7931F471-0BA9-4A6A-B882-74E00D0BBCDF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F5F-4B0E-8996-4A3272A3AB99}"/>
                </c:ext>
              </c:extLst>
            </c:dLbl>
            <c:dLbl>
              <c:idx val="11"/>
              <c:layout>
                <c:manualLayout>
                  <c:x val="4.9124148565588215E-2"/>
                  <c:y val="0"/>
                </c:manualLayout>
              </c:layout>
              <c:tx>
                <c:rich>
                  <a:bodyPr/>
                  <a:lstStyle/>
                  <a:p>
                    <a:fld id="{0EEE2DE4-2A07-47B5-98A2-166BEFD8FDD7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F5F-4B0E-8996-4A3272A3AB99}"/>
                </c:ext>
              </c:extLst>
            </c:dLbl>
            <c:dLbl>
              <c:idx val="16"/>
              <c:layout>
                <c:manualLayout>
                  <c:x val="3.4009025930022564E-2"/>
                  <c:y val="-3.5596071272305627E-3"/>
                </c:manualLayout>
              </c:layout>
              <c:tx>
                <c:rich>
                  <a:bodyPr/>
                  <a:lstStyle/>
                  <a:p>
                    <a:fld id="{8F22EA70-7506-487A-B197-64B9B056CAAF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F5F-4B0E-8996-4A3272A3AB99}"/>
                </c:ext>
              </c:extLst>
            </c:dLbl>
            <c:dLbl>
              <c:idx val="17"/>
              <c:layout>
                <c:manualLayout>
                  <c:x val="3.7787806588914008E-2"/>
                  <c:y val="-3.5597472747610653E-3"/>
                </c:manualLayout>
              </c:layout>
              <c:tx>
                <c:rich>
                  <a:bodyPr/>
                  <a:lstStyle/>
                  <a:p>
                    <a:fld id="{FA65E630-DADC-4D40-BCC5-A636A4B973C3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F5F-4B0E-8996-4A3272A3A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'!$B$15:$B$32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Salzdetfurth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Schellerten</c:v>
                </c:pt>
                <c:pt idx="16">
                  <c:v>Gemeinde Sibbesse</c:v>
                </c:pt>
                <c:pt idx="17">
                  <c:v>Gemeinde Söhlde</c:v>
                </c:pt>
              </c:strCache>
            </c:strRef>
          </c:cat>
          <c:val>
            <c:numRef>
              <c:f>'Konzeptdaten '!$J$15:$J$32</c:f>
              <c:numCache>
                <c:formatCode>#,##0</c:formatCode>
                <c:ptCount val="18"/>
                <c:pt idx="0">
                  <c:v>216</c:v>
                </c:pt>
                <c:pt idx="1">
                  <c:v>44</c:v>
                </c:pt>
                <c:pt idx="2">
                  <c:v>107</c:v>
                </c:pt>
                <c:pt idx="3">
                  <c:v>50</c:v>
                </c:pt>
                <c:pt idx="4">
                  <c:v>57</c:v>
                </c:pt>
                <c:pt idx="5">
                  <c:v>70</c:v>
                </c:pt>
                <c:pt idx="6">
                  <c:v>25</c:v>
                </c:pt>
                <c:pt idx="7">
                  <c:v>100</c:v>
                </c:pt>
                <c:pt idx="8">
                  <c:v>121</c:v>
                </c:pt>
                <c:pt idx="9">
                  <c:v>846</c:v>
                </c:pt>
                <c:pt idx="10">
                  <c:v>58</c:v>
                </c:pt>
                <c:pt idx="11">
                  <c:v>44</c:v>
                </c:pt>
                <c:pt idx="12">
                  <c:v>133</c:v>
                </c:pt>
                <c:pt idx="13">
                  <c:v>109</c:v>
                </c:pt>
                <c:pt idx="14">
                  <c:v>170</c:v>
                </c:pt>
                <c:pt idx="15">
                  <c:v>69</c:v>
                </c:pt>
                <c:pt idx="16">
                  <c:v>56</c:v>
                </c:pt>
                <c:pt idx="1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F-4B0E-8996-4A3272A3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600763128"/>
        <c:axId val="600763456"/>
      </c:barChart>
      <c:catAx>
        <c:axId val="600763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00763456"/>
        <c:crosses val="autoZero"/>
        <c:auto val="1"/>
        <c:lblAlgn val="ctr"/>
        <c:lblOffset val="100"/>
        <c:noMultiLvlLbl val="0"/>
      </c:catAx>
      <c:valAx>
        <c:axId val="600763456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00763128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587570387358109"/>
          <c:y val="0.12888095901456345"/>
          <c:w val="0.7041242961264188"/>
          <c:h val="0.6084758834849706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'Konzeptdaten '!$B$12</c:f>
              <c:strCache>
                <c:ptCount val="1"/>
                <c:pt idx="0">
                  <c:v>Niedersachsen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'Konzeptdaten '!$E$12</c:f>
              <c:numCache>
                <c:formatCode>#,##0</c:formatCode>
                <c:ptCount val="1"/>
                <c:pt idx="0">
                  <c:v>4956941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B-4420-9DB8-287573247E70}"/>
            </c:ext>
          </c:extLst>
        </c:ser>
        <c:ser>
          <c:idx val="0"/>
          <c:order val="1"/>
          <c:tx>
            <c:strRef>
              <c:f>'Konzeptdaten '!$B$11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'Konzeptdaten '!$E$11</c:f>
              <c:numCache>
                <c:formatCode>#,##0</c:formatCode>
                <c:ptCount val="1"/>
                <c:pt idx="0">
                  <c:v>49098685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B-4420-9DB8-28757324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6808096"/>
        <c:axId val="676801864"/>
      </c:barChart>
      <c:catAx>
        <c:axId val="676808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6801864"/>
        <c:crosses val="autoZero"/>
        <c:auto val="1"/>
        <c:lblAlgn val="ctr"/>
        <c:lblOffset val="100"/>
        <c:noMultiLvlLbl val="0"/>
      </c:catAx>
      <c:valAx>
        <c:axId val="676801864"/>
        <c:scaling>
          <c:orientation val="minMax"/>
        </c:scaling>
        <c:delete val="1"/>
        <c:axPos val="b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76808096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35091591260208E-2"/>
          <c:y val="0.29929277022190409"/>
          <c:w val="0.16688082274862409"/>
          <c:h val="0.40141445955619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7069231633152"/>
          <c:y val="0.15385026979219238"/>
          <c:w val="0.70522930768366854"/>
          <c:h val="0.7079261063477172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'Konzeptdaten '!$B$14</c:f>
              <c:strCache>
                <c:ptCount val="1"/>
                <c:pt idx="0">
                  <c:v>Landkreis Hildesheim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'Konzeptdaten '!$E$14</c:f>
              <c:numCache>
                <c:formatCode>#,##0</c:formatCode>
                <c:ptCount val="1"/>
                <c:pt idx="0">
                  <c:v>164325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3-4BC5-93E9-8B1A8CDE5D6D}"/>
            </c:ext>
          </c:extLst>
        </c:ser>
        <c:ser>
          <c:idx val="0"/>
          <c:order val="1"/>
          <c:tx>
            <c:strRef>
              <c:f>'Konzeptdaten '!$B$12</c:f>
              <c:strCache>
                <c:ptCount val="1"/>
                <c:pt idx="0">
                  <c:v>Niedersachsen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'Konzeptdaten '!$E$12</c:f>
              <c:numCache>
                <c:formatCode>#,##0</c:formatCode>
                <c:ptCount val="1"/>
                <c:pt idx="0">
                  <c:v>4956941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3-4BC5-93E9-8B1A8CDE5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77438624"/>
        <c:axId val="677431408"/>
      </c:barChart>
      <c:catAx>
        <c:axId val="677438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7431408"/>
        <c:crosses val="autoZero"/>
        <c:auto val="1"/>
        <c:lblAlgn val="ctr"/>
        <c:lblOffset val="100"/>
        <c:noMultiLvlLbl val="0"/>
      </c:catAx>
      <c:valAx>
        <c:axId val="677431408"/>
        <c:scaling>
          <c:orientation val="minMax"/>
        </c:scaling>
        <c:delete val="1"/>
        <c:axPos val="b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77438624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3247644370637796E-2"/>
          <c:y val="0.18425246210282364"/>
          <c:w val="0.25858028368039726"/>
          <c:h val="0.71191180754017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063686025483875"/>
          <c:y val="6.609209043227901E-2"/>
          <c:w val="0.70654540608783944"/>
          <c:h val="0.8440426900814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'Konzeptdaten '!$B$11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10711915612481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43-4905-B03A-ED7AD6EFDE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('Konzeptdaten '!$H$11,'Konzeptdaten '!$J$11)</c:f>
              <c:numCache>
                <c:formatCode>#,##0</c:formatCode>
                <c:ptCount val="2"/>
                <c:pt idx="0">
                  <c:v>1408681</c:v>
                </c:pt>
                <c:pt idx="1">
                  <c:v>921886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A-438C-911A-769ECB6D1D41}"/>
            </c:ext>
          </c:extLst>
        </c:ser>
        <c:ser>
          <c:idx val="1"/>
          <c:order val="1"/>
          <c:tx>
            <c:strRef>
              <c:f>'Konzeptdaten '!$B$12</c:f>
              <c:strCache>
                <c:ptCount val="1"/>
                <c:pt idx="0">
                  <c:v>Niedersachsen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('Konzeptdaten '!$H$12,'Konzeptdaten '!$J$12)</c:f>
              <c:numCache>
                <c:formatCode>#,##0</c:formatCode>
                <c:ptCount val="2"/>
                <c:pt idx="0">
                  <c:v>152134</c:v>
                </c:pt>
                <c:pt idx="1">
                  <c:v>76148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38C-911A-769ECB6D1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4906952"/>
        <c:axId val="644909904"/>
      </c:barChart>
      <c:catAx>
        <c:axId val="644906952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44909904"/>
        <c:crosses val="autoZero"/>
        <c:auto val="1"/>
        <c:lblAlgn val="ctr"/>
        <c:lblOffset val="100"/>
        <c:noMultiLvlLbl val="0"/>
      </c:catAx>
      <c:valAx>
        <c:axId val="644909904"/>
        <c:scaling>
          <c:orientation val="minMax"/>
        </c:scaling>
        <c:delete val="1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644906952"/>
        <c:crosses val="autoZero"/>
        <c:crossBetween val="between"/>
      </c:valAx>
      <c:spPr>
        <a:solidFill>
          <a:srgbClr val="43CEFF">
            <a:alpha val="16000"/>
          </a:srgbClr>
        </a:solidFill>
        <a:ln>
          <a:solidFill>
            <a:schemeClr val="bg1"/>
          </a:solidFill>
        </a:ln>
        <a:effectLst/>
      </c:spPr>
    </c:plotArea>
    <c:legend>
      <c:legendPos val="l"/>
      <c:layout>
        <c:manualLayout>
          <c:xMode val="edge"/>
          <c:yMode val="edge"/>
          <c:x val="0"/>
          <c:y val="0.16358643819896163"/>
          <c:w val="0.23567879048844717"/>
          <c:h val="0.23103948354049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900" b="0" i="0" u="none" strike="noStrike" kern="1200" baseline="0">
              <a:solidFill>
                <a:sysClr val="windowText" lastClr="000000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07124870770972"/>
          <c:y val="9.746176731333496E-2"/>
          <c:w val="0.69359283205147515"/>
          <c:h val="0.837618247116574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'Konzeptdaten '!$B$12</c:f>
              <c:strCache>
                <c:ptCount val="1"/>
                <c:pt idx="0">
                  <c:v>Niedersachsen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5188177621284718E-2"/>
                  <c:y val="7.3025855534410515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NDSFrutiger 45 Light" panose="02000403040000020004" pitchFamily="2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6-4517-8C01-817DB700C2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('Konzeptdaten '!$H$12,'Konzeptdaten '!$J$12)</c:f>
              <c:numCache>
                <c:formatCode>#,##0</c:formatCode>
                <c:ptCount val="2"/>
                <c:pt idx="0">
                  <c:v>152134</c:v>
                </c:pt>
                <c:pt idx="1">
                  <c:v>76148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5-4F6C-A9D5-8AAA0735757D}"/>
            </c:ext>
          </c:extLst>
        </c:ser>
        <c:ser>
          <c:idx val="1"/>
          <c:order val="1"/>
          <c:tx>
            <c:strRef>
              <c:f>'Konzeptdaten '!$B$14</c:f>
              <c:strCache>
                <c:ptCount val="1"/>
                <c:pt idx="0">
                  <c:v>Landkreis Hildesheim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('Konzeptdaten '!$H$14,'Konzeptdaten '!$J$14)</c:f>
              <c:numCache>
                <c:formatCode>#,##0</c:formatCode>
                <c:ptCount val="2"/>
                <c:pt idx="0">
                  <c:v>4326</c:v>
                </c:pt>
                <c:pt idx="1">
                  <c:v>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5-4F6C-A9D5-8AAA07357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5968984"/>
        <c:axId val="705969640"/>
      </c:barChart>
      <c:catAx>
        <c:axId val="705968984"/>
        <c:scaling>
          <c:orientation val="maxMin"/>
        </c:scaling>
        <c:delete val="1"/>
        <c:axPos val="l"/>
        <c:majorTickMark val="none"/>
        <c:minorTickMark val="none"/>
        <c:tickLblPos val="nextTo"/>
        <c:crossAx val="705969640"/>
        <c:crosses val="autoZero"/>
        <c:auto val="1"/>
        <c:lblAlgn val="ctr"/>
        <c:lblOffset val="100"/>
        <c:noMultiLvlLbl val="0"/>
      </c:catAx>
      <c:valAx>
        <c:axId val="705969640"/>
        <c:scaling>
          <c:orientation val="minMax"/>
        </c:scaling>
        <c:delete val="1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05968984"/>
        <c:crosses val="autoZero"/>
        <c:crossBetween val="between"/>
      </c:valAx>
      <c:spPr>
        <a:solidFill>
          <a:srgbClr val="43CEFF">
            <a:alpha val="16000"/>
          </a:srgbClr>
        </a:solidFill>
        <a:ln>
          <a:solidFill>
            <a:schemeClr val="bg1"/>
          </a:solidFill>
        </a:ln>
        <a:effectLst/>
      </c:spPr>
    </c:plotArea>
    <c:legend>
      <c:legendPos val="l"/>
      <c:layout>
        <c:manualLayout>
          <c:xMode val="edge"/>
          <c:yMode val="edge"/>
          <c:x val="3.442150013124063E-2"/>
          <c:y val="0.23699104441710075"/>
          <c:w val="0.22184399551503495"/>
          <c:h val="0.251584048755530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900" b="0" i="0" u="none" strike="noStrike" kern="1200" baseline="0">
              <a:solidFill>
                <a:sysClr val="windowText" lastClr="000000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28301830400794"/>
          <c:y val="5.2877493569052754E-2"/>
          <c:w val="0.68852989350552873"/>
          <c:h val="0.89919233817719602"/>
        </c:manualLayout>
      </c:layout>
      <c:barChart>
        <c:barDir val="bar"/>
        <c:grouping val="stacked"/>
        <c:varyColors val="0"/>
        <c:ser>
          <c:idx val="0"/>
          <c:order val="0"/>
          <c:tx>
            <c:v>3,7 kW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'!$C$47,'Konzeptdaten '!$C$49,'Konzeptdaten '!$C$51,'Konzeptdaten '!$C$53,'Konzeptdaten '!$C$55,'Konzeptdaten '!$C$57,'Konzeptdaten '!$C$59,'Konzeptdaten '!$C$61,'Konzeptdaten '!$C$63,'Konzeptdaten '!$C$65,'Konzeptdaten '!$C$67,'Konzeptdaten '!$C$69,'Konzeptdaten '!$C$71,'Konzeptdaten '!$C$73,'Konzeptdaten '!$C$75,'Konzeptdaten '!$C$77,'Konzeptdaten '!$C$79,'Konzeptdaten '!$C$81)</c:f>
              <c:numCache>
                <c:formatCode>General</c:formatCode>
                <c:ptCount val="18"/>
                <c:pt idx="0">
                  <c:v>2</c:v>
                </c:pt>
                <c:pt idx="7">
                  <c:v>1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8-42D3-AFED-4256DC8CBAF2}"/>
            </c:ext>
          </c:extLst>
        </c:ser>
        <c:ser>
          <c:idx val="1"/>
          <c:order val="1"/>
          <c:tx>
            <c:v>11 kW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'!$D$47,'Konzeptdaten '!$D$49,'Konzeptdaten '!$D$51,'Konzeptdaten '!$D$53,'Konzeptdaten '!$D$55,'Konzeptdaten '!$D$57,'Konzeptdaten '!$D$59,'Konzeptdaten '!$D$61,'Konzeptdaten '!$D$63,'Konzeptdaten '!$D$65,'Konzeptdaten '!$D$67,'Konzeptdaten '!$D$69,'Konzeptdaten '!$D$71,'Konzeptdaten '!$D$73,'Konzeptdaten '!$D$75,'Konzeptdaten '!$D$77,'Konzeptdaten '!$D$79,'Konzeptdaten '!$D$81)</c:f>
              <c:numCache>
                <c:formatCode>General</c:formatCode>
                <c:ptCount val="18"/>
                <c:pt idx="2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8-42D3-AFED-4256DC8CBAF2}"/>
            </c:ext>
          </c:extLst>
        </c:ser>
        <c:ser>
          <c:idx val="2"/>
          <c:order val="2"/>
          <c:tx>
            <c:v>22 kW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3.0279580322973107E-2"/>
                  <c:y val="-8.21880663574799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175B-4EFC-82FF-7D33FDA872D9}"/>
                </c:ext>
              </c:extLst>
            </c:dLbl>
            <c:dLbl>
              <c:idx val="8"/>
              <c:layout>
                <c:manualLayout>
                  <c:x val="2.5953925991119765E-2"/>
                  <c:y val="-2.0546854801837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175B-4EFC-82FF-7D33FDA872D9}"/>
                </c:ext>
              </c:extLst>
            </c:dLbl>
            <c:dLbl>
              <c:idx val="13"/>
              <c:layout>
                <c:manualLayout>
                  <c:x val="2.1689843773348878E-3"/>
                  <c:y val="3.193914698203806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175B-4EFC-82FF-7D33FDA87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'!$E$47,'Konzeptdaten '!$E$49,'Konzeptdaten '!$E$51,'Konzeptdaten '!$E$53,'Konzeptdaten '!$E$55,'Konzeptdaten '!$E$57,'Konzeptdaten '!$E$59,'Konzeptdaten '!$E$61,'Konzeptdaten '!$E$63,'Konzeptdaten '!$E$65,'Konzeptdaten '!$E$67,'Konzeptdaten '!$E$69,'Konzeptdaten '!$E$71,'Konzeptdaten '!$E$73,'Konzeptdaten '!$E$75,'Konzeptdaten '!$E$77,'Konzeptdaten '!$E$79,'Konzeptdaten '!$E$81)</c:f>
              <c:numCache>
                <c:formatCode>General</c:formatCode>
                <c:ptCount val="18"/>
                <c:pt idx="0">
                  <c:v>7</c:v>
                </c:pt>
                <c:pt idx="2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94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858-42D3-AFED-4256DC8CBAF2}"/>
            </c:ext>
          </c:extLst>
        </c:ser>
        <c:ser>
          <c:idx val="3"/>
          <c:order val="3"/>
          <c:tx>
            <c:v>50 kW</c:v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116753157046457E-2"/>
                  <c:y val="-1.849231493043297E-2"/>
                </c:manualLayout>
              </c:layout>
              <c:tx>
                <c:rich>
                  <a:bodyPr/>
                  <a:lstStyle/>
                  <a:p>
                    <a:fld id="{A78DB8D1-F66E-4B28-9E87-E25AE9501E1C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7A-175B-4EFC-82FF-7D33FDA872D9}"/>
                </c:ext>
              </c:extLst>
            </c:dLbl>
            <c:dLbl>
              <c:idx val="1"/>
              <c:layout>
                <c:manualLayout>
                  <c:x val="3.244240748889976E-2"/>
                  <c:y val="-2.0547016589369978E-3"/>
                </c:manualLayout>
              </c:layout>
              <c:tx>
                <c:rich>
                  <a:bodyPr/>
                  <a:lstStyle/>
                  <a:p>
                    <a:fld id="{B3B8677A-863A-4905-8580-F6DA65C41547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7B-175B-4EFC-82FF-7D33FDA872D9}"/>
                </c:ext>
              </c:extLst>
            </c:dLbl>
            <c:dLbl>
              <c:idx val="10"/>
              <c:layout>
                <c:manualLayout>
                  <c:x val="4.109371615260636E-2"/>
                  <c:y val="-1.2327886378557511E-2"/>
                </c:manualLayout>
              </c:layout>
              <c:tx>
                <c:rich>
                  <a:bodyPr/>
                  <a:lstStyle/>
                  <a:p>
                    <a:fld id="{98EE135C-E2CB-404C-9899-29D8E5F5996D}" type="VALUE">
                      <a:rPr lang="en-US">
                        <a:solidFill>
                          <a:schemeClr val="tx1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7E-175B-4EFC-82FF-7D33FDA872D9}"/>
                </c:ext>
              </c:extLst>
            </c:dLbl>
            <c:dLbl>
              <c:idx val="13"/>
              <c:layout>
                <c:manualLayout>
                  <c:x val="4.1210703169364336E-2"/>
                  <c:y val="8.1125433334378171E-3"/>
                </c:manualLayout>
              </c:layout>
              <c:tx>
                <c:rich>
                  <a:bodyPr/>
                  <a:lstStyle/>
                  <a:p>
                    <a:fld id="{B7DF6568-B01D-4507-AC65-0A075D070E55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80-175B-4EFC-82FF-7D33FDA872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'!$F$47,'Konzeptdaten '!$F$49,'Konzeptdaten '!$F$51,'Konzeptdaten '!$F$53,'Konzeptdaten '!$F$55,'Konzeptdaten '!$F$57,'Konzeptdaten '!$F$59,'Konzeptdaten '!$F$61,'Konzeptdaten '!$F$63,'Konzeptdaten '!$F$65,'Konzeptdaten '!$F$67,'Konzeptdaten '!$F$69,'Konzeptdaten '!$F$71,'Konzeptdaten '!$F$73,'Konzeptdaten '!$F$75,'Konzeptdaten '!$F$77,'Konzeptdaten '!$F$79,'Konzeptdaten '!$F$81)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3">
                  <c:v>1</c:v>
                </c:pt>
                <c:pt idx="15">
                  <c:v>4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858-42D3-AFED-4256DC8CBAF2}"/>
            </c:ext>
          </c:extLst>
        </c:ser>
        <c:ser>
          <c:idx val="4"/>
          <c:order val="4"/>
          <c:tx>
            <c:v>75 kW</c:v>
          </c:tx>
          <c:spPr>
            <a:solidFill>
              <a:srgbClr val="A4002B"/>
            </a:solidFill>
            <a:ln>
              <a:noFill/>
            </a:ln>
            <a:effectLst/>
          </c:spPr>
          <c:invertIfNegative val="0"/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'!$G$47,'Konzeptdaten '!$G$49,'Konzeptdaten '!$G$51,'Konzeptdaten '!$G$53,'Konzeptdaten '!$G$55,'Konzeptdaten '!$G$57,'Konzeptdaten '!$G$59,'Konzeptdaten '!$G$61,'Konzeptdaten '!$G$63,'Konzeptdaten '!$G$65,'Konzeptdaten '!$G$67,'Konzeptdaten '!$G$69,'Konzeptdaten '!$G$71,'Konzeptdaten '!$G$73,'Konzeptdaten '!$G$75,'Konzeptdaten '!$G$77,'Konzeptdaten '!$G$79,'Konzeptdaten '!$G$81)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1F-5858-42D3-AFED-4256DC8CBAF2}"/>
            </c:ext>
          </c:extLst>
        </c:ser>
        <c:ser>
          <c:idx val="5"/>
          <c:order val="5"/>
          <c:tx>
            <c:v>150 kW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'!$H$47,'Konzeptdaten '!$H$49,'Konzeptdaten '!$H$51,'Konzeptdaten '!$H$53,'Konzeptdaten '!$H$55,'Konzeptdaten '!$H$57,'Konzeptdaten '!$H$59,'Konzeptdaten '!$H$61,'Konzeptdaten '!$H$63,'Konzeptdaten '!$H$65,'Konzeptdaten '!$H$67,'Konzeptdaten '!$H$69,'Konzeptdaten '!$H$71)</c:f>
              <c:numCache>
                <c:formatCode>General</c:formatCode>
                <c:ptCount val="13"/>
                <c:pt idx="2">
                  <c:v>4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5858-42D3-AFED-4256DC8C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2163936"/>
        <c:axId val="622166560"/>
      </c:barChart>
      <c:catAx>
        <c:axId val="62216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6560"/>
        <c:crosses val="autoZero"/>
        <c:auto val="1"/>
        <c:lblAlgn val="ctr"/>
        <c:lblOffset val="100"/>
        <c:noMultiLvlLbl val="0"/>
      </c:catAx>
      <c:valAx>
        <c:axId val="622166560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3936"/>
        <c:crosses val="autoZero"/>
        <c:crossBetween val="between"/>
      </c:valAx>
      <c:spPr>
        <a:solidFill>
          <a:srgbClr val="43CEFF">
            <a:alpha val="16078"/>
          </a:srgb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96254145620926"/>
          <c:y val="1.1013768222041037E-2"/>
          <c:w val="0.75027812341695888"/>
          <c:h val="3.000413522190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96773706454115"/>
          <c:y val="6.3873494652588569E-2"/>
          <c:w val="0.68831974130792051"/>
          <c:h val="0.90100525093165529"/>
        </c:manualLayout>
      </c:layout>
      <c:barChart>
        <c:barDir val="bar"/>
        <c:grouping val="stacked"/>
        <c:varyColors val="0"/>
        <c:ser>
          <c:idx val="0"/>
          <c:order val="0"/>
          <c:tx>
            <c:v>Öffentlich</c:v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'!$J$48,'Konzeptdaten '!$J$50,'Konzeptdaten '!$J$52,'Konzeptdaten '!$J$54,'Konzeptdaten '!$J$56,'Konzeptdaten '!$J$58,'Konzeptdaten '!$J$60,'Konzeptdaten '!$J$62,'Konzeptdaten '!$J$64,'Konzeptdaten '!$J$66,'Konzeptdaten '!$J$68,'Konzeptdaten '!$J$70,'Konzeptdaten '!$J$72,'Konzeptdaten '!$J$74,'Konzeptdaten '!$J$76,'Konzeptdaten '!$J$78,'Konzeptdaten '!$J$80,'Konzeptdaten '!$J$82)</c:f>
              <c:numCache>
                <c:formatCode>General</c:formatCode>
                <c:ptCount val="1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24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A-41DD-8711-3AF6FE9F2A47}"/>
            </c:ext>
          </c:extLst>
        </c:ser>
        <c:ser>
          <c:idx val="1"/>
          <c:order val="1"/>
          <c:tx>
            <c:v>Halböffentlich</c:v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'!$L$48,'Konzeptdaten '!$L$50,'Konzeptdaten '!$L$52,'Konzeptdaten '!$L$54,'Konzeptdaten '!$L$56,'Konzeptdaten '!$L$58,'Konzeptdaten '!$L$60,'Konzeptdaten '!$L$62,'Konzeptdaten '!$L$64,'Konzeptdaten '!$L$66,'Konzeptdaten '!$L$68,'Konzeptdaten '!$L$70,'Konzeptdaten '!$L$72,'Konzeptdaten '!$L$74,'Konzeptdaten '!$L$76,'Konzeptdaten '!$L$78,'Konzeptdaten '!$L$80,'Konzeptdaten '!$L$82)</c:f>
              <c:numCache>
                <c:formatCode>General</c:formatCode>
                <c:ptCount val="18"/>
                <c:pt idx="0">
                  <c:v>3</c:v>
                </c:pt>
                <c:pt idx="2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18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A-41DD-8711-3AF6FE9F2A47}"/>
            </c:ext>
          </c:extLst>
        </c:ser>
        <c:ser>
          <c:idx val="2"/>
          <c:order val="2"/>
          <c:tx>
            <c:v>Mitarbeiter</c:v>
          </c:tx>
          <c:spPr>
            <a:solidFill>
              <a:srgbClr val="CC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'!$B$47,'Konzeptdaten '!$B$49,'Konzeptdaten '!$B$51,'Konzeptdaten '!$B$53,'Konzeptdaten '!$B$55,'Konzeptdaten '!$B$57,'Konzeptdaten '!$B$59,'Konzeptdaten '!$B$61,'Konzeptdaten '!$B$63,'Konzeptdaten '!$B$65,'Konzeptdaten '!$B$67,'Konzeptdaten '!$B$69,'Konzeptdaten '!$B$71,'Konzeptdaten '!$B$73,'Konzeptdaten '!$B$75,'Konzeptdaten '!$B$77,'Konzeptdaten '!$B$79,'Konzeptdaten '!$B$81)</c:f>
              <c:strCache>
                <c:ptCount val="18"/>
                <c:pt idx="0">
                  <c:v>Stadt Alfeld (Leine)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'!$N$48,'Konzeptdaten '!$N$50,'Konzeptdaten '!$N$52,'Konzeptdaten '!$N$54,'Konzeptdaten '!$N$56,'Konzeptdaten '!$N$58,'Konzeptdaten '!$N$60,'Konzeptdaten '!$N$62,'Konzeptdaten '!$N$64,'Konzeptdaten '!$N$66,'Konzeptdaten '!$N$68,'Konzeptdaten '!$N$70,'Konzeptdaten '!$N$72,'Konzeptdaten '!$N$74,'Konzeptdaten '!$N$76,'Konzeptdaten '!$N$78,'Konzeptdaten '!$N$80,'Konzeptdaten '!$N$82)</c:f>
              <c:numCache>
                <c:formatCode>General</c:formatCode>
                <c:ptCount val="18"/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A-41DD-8711-3AF6FE9F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523736"/>
        <c:axId val="619524064"/>
      </c:barChart>
      <c:catAx>
        <c:axId val="619523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19524064"/>
        <c:crosses val="autoZero"/>
        <c:auto val="1"/>
        <c:lblAlgn val="ctr"/>
        <c:lblOffset val="100"/>
        <c:noMultiLvlLbl val="0"/>
      </c:catAx>
      <c:valAx>
        <c:axId val="619524064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19523736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768618554463636"/>
          <c:y val="1.2099213551119177E-2"/>
          <c:w val="0.70149223110677061"/>
          <c:h val="3.3390494972157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88049193273124"/>
          <c:y val="8.3523162392995842E-2"/>
          <c:w val="0.68511879312936041"/>
          <c:h val="0.71971317137618118"/>
        </c:manualLayout>
      </c:layout>
      <c:barChart>
        <c:barDir val="bar"/>
        <c:grouping val="stacked"/>
        <c:varyColors val="0"/>
        <c:ser>
          <c:idx val="0"/>
          <c:order val="0"/>
          <c:tx>
            <c:v>3,7 kW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'!$C$45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9-4F0E-BBB4-C65CEDD243A2}"/>
            </c:ext>
          </c:extLst>
        </c:ser>
        <c:ser>
          <c:idx val="1"/>
          <c:order val="1"/>
          <c:tx>
            <c:v>11 kW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'!$D$45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9-4F0E-BBB4-C65CEDD243A2}"/>
            </c:ext>
          </c:extLst>
        </c:ser>
        <c:ser>
          <c:idx val="2"/>
          <c:order val="2"/>
          <c:tx>
            <c:v>22 kW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'!$E$45</c:f>
              <c:numCache>
                <c:formatCode>General</c:formatCode>
                <c:ptCount val="1"/>
                <c:pt idx="0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9-4F0E-BBB4-C65CEDD243A2}"/>
            </c:ext>
          </c:extLst>
        </c:ser>
        <c:ser>
          <c:idx val="3"/>
          <c:order val="3"/>
          <c:tx>
            <c:v>50 kW</c:v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'!$F$45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9-4F0E-BBB4-C65CEDD243A2}"/>
            </c:ext>
          </c:extLst>
        </c:ser>
        <c:ser>
          <c:idx val="4"/>
          <c:order val="4"/>
          <c:tx>
            <c:v>75 kW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'!$G$45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B809-4F0E-BBB4-C65CEDD243A2}"/>
            </c:ext>
          </c:extLst>
        </c:ser>
        <c:ser>
          <c:idx val="5"/>
          <c:order val="5"/>
          <c:tx>
            <c:v>150 kW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'!$H$45</c:f>
              <c:numCache>
                <c:formatCode>General</c:formatCode>
                <c:ptCount val="1"/>
                <c:pt idx="0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09-4F0E-BBB4-C65CEDD24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163936"/>
        <c:axId val="622166560"/>
      </c:barChart>
      <c:catAx>
        <c:axId val="62216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6560"/>
        <c:crosses val="autoZero"/>
        <c:auto val="1"/>
        <c:lblAlgn val="ctr"/>
        <c:lblOffset val="100"/>
        <c:noMultiLvlLbl val="0"/>
      </c:catAx>
      <c:valAx>
        <c:axId val="622166560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3936"/>
        <c:crosses val="autoZero"/>
        <c:crossBetween val="between"/>
      </c:valAx>
      <c:spPr>
        <a:solidFill>
          <a:srgbClr val="43CEFF">
            <a:alpha val="16078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34691190494032"/>
          <c:y val="3.3862484556055526E-2"/>
          <c:w val="0.68728726592207967"/>
          <c:h val="0.719713171376181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'Konzeptdaten '!$J$44</c:f>
              <c:strCache>
                <c:ptCount val="1"/>
                <c:pt idx="0">
                  <c:v>Öffentlich 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'!$J$46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A-48EA-B6B1-95488FA1959E}"/>
            </c:ext>
          </c:extLst>
        </c:ser>
        <c:ser>
          <c:idx val="1"/>
          <c:order val="1"/>
          <c:tx>
            <c:strRef>
              <c:f>'Konzeptdaten '!$L$44</c:f>
              <c:strCache>
                <c:ptCount val="1"/>
                <c:pt idx="0">
                  <c:v>Halböffentlich 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'!$L$46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A-48EA-B6B1-95488FA1959E}"/>
            </c:ext>
          </c:extLst>
        </c:ser>
        <c:ser>
          <c:idx val="2"/>
          <c:order val="2"/>
          <c:tx>
            <c:strRef>
              <c:f>'Konzeptdaten '!$N$44</c:f>
              <c:strCache>
                <c:ptCount val="1"/>
                <c:pt idx="0">
                  <c:v>Mitarbeiter</c:v>
                </c:pt>
              </c:strCache>
            </c:strRef>
          </c:tx>
          <c:spPr>
            <a:solidFill>
              <a:srgbClr val="CC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'!$B$45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'!$N$46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A-48EA-B6B1-95488FA19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163936"/>
        <c:axId val="622166560"/>
      </c:barChart>
      <c:catAx>
        <c:axId val="62216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6560"/>
        <c:crosses val="autoZero"/>
        <c:auto val="1"/>
        <c:lblAlgn val="ctr"/>
        <c:lblOffset val="100"/>
        <c:noMultiLvlLbl val="0"/>
      </c:catAx>
      <c:valAx>
        <c:axId val="622166560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3936"/>
        <c:crosses val="autoZero"/>
        <c:crossBetween val="between"/>
      </c:valAx>
      <c:spPr>
        <a:solidFill>
          <a:srgbClr val="43CEFF">
            <a:alpha val="16078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71084015773574"/>
          <c:y val="6.3092945195859201E-2"/>
          <c:w val="0.68852989350552873"/>
          <c:h val="0.89919233817719602"/>
        </c:manualLayout>
      </c:layout>
      <c:barChart>
        <c:barDir val="bar"/>
        <c:grouping val="stacked"/>
        <c:varyColors val="0"/>
        <c:ser>
          <c:idx val="0"/>
          <c:order val="0"/>
          <c:tx>
            <c:v>3,7 kW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'!$C$89,'Konzeptdaten '!$C$91,'Konzeptdaten '!$C$93,'Konzeptdaten '!$C$95,'Konzeptdaten '!$C$97,'Konzeptdaten '!$C$99,'Konzeptdaten '!$C$101,'Konzeptdaten '!$C$103,'Konzeptdaten '!$C$105,'Konzeptdaten '!$C$107,'Konzeptdaten '!$C$109,'Konzeptdaten '!$C$111,'Konzeptdaten '!$C$113,'Konzeptdaten '!$C$115,'Konzeptdaten '!$C$117,'Konzeptdaten '!$C$119,'Konzeptdaten '!$C$121,'Konzeptdaten '!$C$123)</c:f>
              <c:numCache>
                <c:formatCode>General</c:formatCode>
                <c:ptCount val="18"/>
                <c:pt idx="3">
                  <c:v>126</c:v>
                </c:pt>
                <c:pt idx="6">
                  <c:v>3</c:v>
                </c:pt>
                <c:pt idx="8">
                  <c:v>6</c:v>
                </c:pt>
                <c:pt idx="1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A-41F5-9F5D-50EE857C5C85}"/>
            </c:ext>
          </c:extLst>
        </c:ser>
        <c:ser>
          <c:idx val="1"/>
          <c:order val="1"/>
          <c:tx>
            <c:v>11 kW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4.3507081890947957E-2"/>
                  <c:y val="1.796589027194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8A-4A1F-BD94-55F99EE83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'!$D$89,'Konzeptdaten '!$D$91,'Konzeptdaten '!$D$93,'Konzeptdaten '!$D$95,'Konzeptdaten '!$D$97,'Konzeptdaten '!$D$99,'Konzeptdaten '!$D$101,'Konzeptdaten '!$D$103,'Konzeptdaten '!$D$105,'Konzeptdaten '!$D$107,'Konzeptdaten '!$D$109,'Konzeptdaten '!$D$111,'Konzeptdaten '!$D$113,'Konzeptdaten '!$D$115,'Konzeptdaten '!$D$117,'Konzeptdaten '!$D$119,'Konzeptdaten '!$D$121,'Konzeptdaten '!$D$123)</c:f>
              <c:numCache>
                <c:formatCode>General</c:formatCode>
                <c:ptCount val="18"/>
                <c:pt idx="3">
                  <c:v>190</c:v>
                </c:pt>
                <c:pt idx="4">
                  <c:v>12</c:v>
                </c:pt>
                <c:pt idx="6">
                  <c:v>6</c:v>
                </c:pt>
                <c:pt idx="7">
                  <c:v>40</c:v>
                </c:pt>
                <c:pt idx="8">
                  <c:v>19</c:v>
                </c:pt>
                <c:pt idx="10">
                  <c:v>15</c:v>
                </c:pt>
                <c:pt idx="11">
                  <c:v>8</c:v>
                </c:pt>
                <c:pt idx="12">
                  <c:v>152</c:v>
                </c:pt>
                <c:pt idx="13">
                  <c:v>4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A-41F5-9F5D-50EE857C5C85}"/>
            </c:ext>
          </c:extLst>
        </c:ser>
        <c:ser>
          <c:idx val="2"/>
          <c:order val="2"/>
          <c:tx>
            <c:v>22 kW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'!$E$89,'Konzeptdaten '!$E$91,'Konzeptdaten '!$E$93,'Konzeptdaten '!$E$95,'Konzeptdaten '!$E$97,'Konzeptdaten '!$E$99,'Konzeptdaten '!$E$101,'Konzeptdaten '!$E$103,'Konzeptdaten '!$E$105,'Konzeptdaten '!$E$107,'Konzeptdaten '!$E$109,'Konzeptdaten '!$E$111,'Konzeptdaten '!$E$113,'Konzeptdaten '!$E$115,'Konzeptdaten '!$E$117,'Konzeptdaten '!$E$119,'Konzeptdaten '!$E$121,'Konzeptdaten '!$E$123)</c:f>
              <c:numCache>
                <c:formatCode>General</c:formatCode>
                <c:ptCount val="18"/>
                <c:pt idx="1">
                  <c:v>35</c:v>
                </c:pt>
                <c:pt idx="2">
                  <c:v>29</c:v>
                </c:pt>
                <c:pt idx="3">
                  <c:v>65</c:v>
                </c:pt>
                <c:pt idx="4">
                  <c:v>26</c:v>
                </c:pt>
                <c:pt idx="5">
                  <c:v>60</c:v>
                </c:pt>
                <c:pt idx="7">
                  <c:v>18</c:v>
                </c:pt>
                <c:pt idx="8">
                  <c:v>44</c:v>
                </c:pt>
                <c:pt idx="9">
                  <c:v>34</c:v>
                </c:pt>
                <c:pt idx="10">
                  <c:v>23</c:v>
                </c:pt>
                <c:pt idx="11">
                  <c:v>63</c:v>
                </c:pt>
                <c:pt idx="12">
                  <c:v>32</c:v>
                </c:pt>
                <c:pt idx="13">
                  <c:v>42</c:v>
                </c:pt>
                <c:pt idx="15">
                  <c:v>26</c:v>
                </c:pt>
                <c:pt idx="16">
                  <c:v>21</c:v>
                </c:pt>
                <c:pt idx="1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A-41F5-9F5D-50EE857C5C85}"/>
            </c:ext>
          </c:extLst>
        </c:ser>
        <c:ser>
          <c:idx val="3"/>
          <c:order val="3"/>
          <c:tx>
            <c:v>50 kW</c:v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3.6993090567961309E-2"/>
                  <c:y val="-9.9930190499991235E-3"/>
                </c:manualLayout>
              </c:layout>
              <c:tx>
                <c:rich>
                  <a:bodyPr/>
                  <a:lstStyle/>
                  <a:p>
                    <a:fld id="{7A1E8BDE-2374-400C-8F8E-6E5308BFFFB7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8A-4A1F-BD94-55F99EE836C5}"/>
                </c:ext>
              </c:extLst>
            </c:dLbl>
            <c:dLbl>
              <c:idx val="6"/>
              <c:layout>
                <c:manualLayout>
                  <c:x val="4.5682435985495352E-2"/>
                  <c:y val="-3.7927990574116291E-2"/>
                </c:manualLayout>
              </c:layout>
              <c:tx>
                <c:rich>
                  <a:bodyPr/>
                  <a:lstStyle/>
                  <a:p>
                    <a:fld id="{CF46B9B8-DE51-431B-8DDE-AF16D8DB3188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98A-4A1F-BD94-55F99EE83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'!$F$89,'Konzeptdaten '!$F$91,'Konzeptdaten '!$F$93,'Konzeptdaten '!$F$95,'Konzeptdaten '!$F$97,'Konzeptdaten '!$F$99,'Konzeptdaten '!$F$101,'Konzeptdaten '!$F$103,'Konzeptdaten '!$F$105,'Konzeptdaten '!$F$107,'Konzeptdaten '!$F$109,'Konzeptdaten '!$F$111,'Konzeptdaten '!$F$113,'Konzeptdaten '!$F$115,'Konzeptdaten '!$F$117,'Konzeptdaten '!$F$119,'Konzeptdaten '!$F$121,'Konzeptdaten '!$F$123)</c:f>
              <c:numCache>
                <c:formatCode>General</c:formatCode>
                <c:ptCount val="18"/>
                <c:pt idx="2">
                  <c:v>17</c:v>
                </c:pt>
                <c:pt idx="3">
                  <c:v>34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8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10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A-41F5-9F5D-50EE857C5C85}"/>
            </c:ext>
          </c:extLst>
        </c:ser>
        <c:ser>
          <c:idx val="4"/>
          <c:order val="4"/>
          <c:tx>
            <c:v>75 kW</c:v>
          </c:tx>
          <c:spPr>
            <a:solidFill>
              <a:srgbClr val="A4002B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3.6993090567961309E-2"/>
                  <c:y val="1.3990226669998759E-2"/>
                </c:manualLayout>
              </c:layout>
              <c:tx>
                <c:rich>
                  <a:bodyPr/>
                  <a:lstStyle/>
                  <a:p>
                    <a:fld id="{CD4155E9-5C93-4BF6-BE55-5DEC0740937B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8A-4A1F-BD94-55F99EE836C5}"/>
                </c:ext>
              </c:extLst>
            </c:dLbl>
            <c:dLbl>
              <c:idx val="13"/>
              <c:layout>
                <c:manualLayout>
                  <c:x val="4.7826578157255897E-2"/>
                  <c:y val="1.7987434289998504E-2"/>
                </c:manualLayout>
              </c:layout>
              <c:tx>
                <c:rich>
                  <a:bodyPr/>
                  <a:lstStyle/>
                  <a:p>
                    <a:fld id="{EE591170-8EB2-47EC-AC2A-8F4112E09DE8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98A-4A1F-BD94-55F99EE83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'!$G$89,'Konzeptdaten '!$G$91,'Konzeptdaten '!$G$93,'Konzeptdaten '!$G$95,'Konzeptdaten '!$G$97,'Konzeptdaten '!$G$99,'Konzeptdaten '!$G$101,'Konzeptdaten '!$G$103,'Konzeptdaten '!$G$105,'Konzeptdaten '!$G$107,'Konzeptdaten '!$G$109,'Konzeptdaten '!$G$111,'Konzeptdaten '!$G$113,'Konzeptdaten '!$G$115,'Konzeptdaten '!$G$117,'Konzeptdaten '!$G$119,'Konzeptdaten '!$G$121,'Konzeptdaten '!$G$123)</c:f>
              <c:numCache>
                <c:formatCode>General</c:formatCode>
                <c:ptCount val="18"/>
                <c:pt idx="5">
                  <c:v>4</c:v>
                </c:pt>
                <c:pt idx="7">
                  <c:v>2</c:v>
                </c:pt>
                <c:pt idx="13">
                  <c:v>6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A-41F5-9F5D-50EE857C5C85}"/>
            </c:ext>
          </c:extLst>
        </c:ser>
        <c:ser>
          <c:idx val="5"/>
          <c:order val="5"/>
          <c:tx>
            <c:v>150 kW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4.1345218870074328E-2"/>
                  <c:y val="-7.99441523999927E-3"/>
                </c:manualLayout>
              </c:layout>
              <c:tx>
                <c:rich>
                  <a:bodyPr/>
                  <a:lstStyle/>
                  <a:p>
                    <a:fld id="{BE2C6873-4674-4C06-B88E-186A1017957A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98A-4A1F-BD94-55F99EE836C5}"/>
                </c:ext>
              </c:extLst>
            </c:dLbl>
            <c:dLbl>
              <c:idx val="5"/>
              <c:layout>
                <c:manualLayout>
                  <c:x val="4.56973471721875E-2"/>
                  <c:y val="-3.9972076199996279E-2"/>
                </c:manualLayout>
              </c:layout>
              <c:tx>
                <c:rich>
                  <a:bodyPr/>
                  <a:lstStyle/>
                  <a:p>
                    <a:fld id="{637C0817-2064-43C8-A46C-0940D658A5D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98A-4A1F-BD94-55F99EE836C5}"/>
                </c:ext>
              </c:extLst>
            </c:dLbl>
            <c:dLbl>
              <c:idx val="13"/>
              <c:layout>
                <c:manualLayout>
                  <c:x val="4.130477204490289E-2"/>
                  <c:y val="-2.3983088349619069E-2"/>
                </c:manualLayout>
              </c:layout>
              <c:tx>
                <c:rich>
                  <a:bodyPr/>
                  <a:lstStyle/>
                  <a:p>
                    <a:fld id="{97AC92C6-2785-4F06-B8FC-49A7BA851F4B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98A-4A1F-BD94-55F99EE836C5}"/>
                </c:ext>
              </c:extLst>
            </c:dLbl>
            <c:dLbl>
              <c:idx val="15"/>
              <c:layout>
                <c:manualLayout>
                  <c:x val="3.9130836674118527E-2"/>
                  <c:y val="-5.995811429999452E-3"/>
                </c:manualLayout>
              </c:layout>
              <c:tx>
                <c:rich>
                  <a:bodyPr/>
                  <a:lstStyle/>
                  <a:p>
                    <a:fld id="{081E7F7A-8023-4E16-869D-E3437D4A5438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98A-4A1F-BD94-55F99EE836C5}"/>
                </c:ext>
              </c:extLst>
            </c:dLbl>
            <c:dLbl>
              <c:idx val="16"/>
              <c:layout>
                <c:manualLayout>
                  <c:x val="4.7826578157255981E-2"/>
                  <c:y val="-9.993019049999087E-3"/>
                </c:manualLayout>
              </c:layout>
              <c:tx>
                <c:rich>
                  <a:bodyPr/>
                  <a:lstStyle/>
                  <a:p>
                    <a:fld id="{78B4A9A6-5A66-4061-9316-3FD29BAB9D96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98A-4A1F-BD94-55F99EE83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'!$H$89,'Konzeptdaten '!$H$91,'Konzeptdaten '!$H$93,'Konzeptdaten '!$H$95,'Konzeptdaten '!$H$97,'Konzeptdaten '!$H$99,'Konzeptdaten '!$H$101,'Konzeptdaten '!$H$103,'Konzeptdaten '!$H$105,'Konzeptdaten '!$H$107,'Konzeptdaten '!$H$109,'Konzeptdaten '!$H$111,'Konzeptdaten '!$H$113,'Konzeptdaten '!$H$115,'Konzeptdaten '!$H$117,'Konzeptdaten '!$H$119,'Konzeptdaten '!$H$121,'Konzeptdaten '!$H$123)</c:f>
              <c:numCache>
                <c:formatCode>General</c:formatCode>
                <c:ptCount val="18"/>
                <c:pt idx="1">
                  <c:v>3</c:v>
                </c:pt>
                <c:pt idx="2">
                  <c:v>2</c:v>
                </c:pt>
                <c:pt idx="5">
                  <c:v>4</c:v>
                </c:pt>
                <c:pt idx="9">
                  <c:v>4</c:v>
                </c:pt>
                <c:pt idx="10">
                  <c:v>3</c:v>
                </c:pt>
                <c:pt idx="13">
                  <c:v>2</c:v>
                </c:pt>
                <c:pt idx="15">
                  <c:v>2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A-41F5-9F5D-50EE857C5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2163936"/>
        <c:axId val="622166560"/>
      </c:barChart>
      <c:catAx>
        <c:axId val="62216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6560"/>
        <c:crosses val="autoZero"/>
        <c:auto val="1"/>
        <c:lblAlgn val="ctr"/>
        <c:lblOffset val="100"/>
        <c:noMultiLvlLbl val="0"/>
      </c:catAx>
      <c:valAx>
        <c:axId val="622166560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3936"/>
        <c:crosses val="autoZero"/>
        <c:crossBetween val="between"/>
      </c:valAx>
      <c:spPr>
        <a:solidFill>
          <a:srgbClr val="43CEFF">
            <a:alpha val="16078"/>
          </a:srgb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96254145620926"/>
          <c:y val="1.1013768222041037E-2"/>
          <c:w val="0.75027812341695888"/>
          <c:h val="3.000413522190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88049193273124"/>
          <c:y val="8.3523162392995842E-2"/>
          <c:w val="0.68511879312936041"/>
          <c:h val="0.71971317137618118"/>
        </c:manualLayout>
      </c:layout>
      <c:barChart>
        <c:barDir val="bar"/>
        <c:grouping val="stacked"/>
        <c:varyColors val="0"/>
        <c:ser>
          <c:idx val="0"/>
          <c:order val="0"/>
          <c:tx>
            <c:v>3,7 kW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'!$C$87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3-4CFB-A56E-4BDDC1EB4D22}"/>
            </c:ext>
          </c:extLst>
        </c:ser>
        <c:ser>
          <c:idx val="1"/>
          <c:order val="1"/>
          <c:tx>
            <c:v>11 kW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'!$D$87</c:f>
              <c:numCache>
                <c:formatCode>General</c:formatCode>
                <c:ptCount val="1"/>
                <c:pt idx="0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3-4CFB-A56E-4BDDC1EB4D22}"/>
            </c:ext>
          </c:extLst>
        </c:ser>
        <c:ser>
          <c:idx val="2"/>
          <c:order val="2"/>
          <c:tx>
            <c:v>22 kW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ysClr val="windowText" lastClr="000000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'!$E$87</c:f>
              <c:numCache>
                <c:formatCode>General</c:formatCode>
                <c:ptCount val="1"/>
                <c:pt idx="0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43-4CFB-A56E-4BDDC1EB4D22}"/>
            </c:ext>
          </c:extLst>
        </c:ser>
        <c:ser>
          <c:idx val="3"/>
          <c:order val="3"/>
          <c:tx>
            <c:v>50 kW</c:v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'!$F$87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43-4CFB-A56E-4BDDC1EB4D22}"/>
            </c:ext>
          </c:extLst>
        </c:ser>
        <c:ser>
          <c:idx val="4"/>
          <c:order val="4"/>
          <c:tx>
            <c:v>75 kW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'!$G$87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3-4CFB-A56E-4BDDC1EB4D22}"/>
            </c:ext>
          </c:extLst>
        </c:ser>
        <c:ser>
          <c:idx val="5"/>
          <c:order val="5"/>
          <c:tx>
            <c:v>150 kW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320728252141491E-2"/>
                  <c:y val="-8.4379027935880799E-2"/>
                </c:manualLayout>
              </c:layout>
              <c:tx>
                <c:rich>
                  <a:bodyPr/>
                  <a:lstStyle/>
                  <a:p>
                    <a:fld id="{0F2A8E41-666C-411F-89A8-B8DBDDAF6BF9}" type="VALUE">
                      <a:rPr lang="en-US">
                        <a:solidFill>
                          <a:sysClr val="windowText" lastClr="000000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F09-496B-8CDF-390AC4AEB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'!$H$87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43-4CFB-A56E-4BDDC1EB4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163936"/>
        <c:axId val="622166560"/>
      </c:barChart>
      <c:catAx>
        <c:axId val="62216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6560"/>
        <c:crosses val="autoZero"/>
        <c:auto val="1"/>
        <c:lblAlgn val="ctr"/>
        <c:lblOffset val="100"/>
        <c:noMultiLvlLbl val="0"/>
      </c:catAx>
      <c:valAx>
        <c:axId val="6221665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3936"/>
        <c:crosses val="autoZero"/>
        <c:crossBetween val="between"/>
      </c:valAx>
      <c:spPr>
        <a:solidFill>
          <a:srgbClr val="43CEFF">
            <a:alpha val="16078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96773706454115"/>
          <c:y val="6.3873494652588569E-2"/>
          <c:w val="0.68831974130792051"/>
          <c:h val="0.90100525093165529"/>
        </c:manualLayout>
      </c:layout>
      <c:barChart>
        <c:barDir val="bar"/>
        <c:grouping val="stacked"/>
        <c:varyColors val="0"/>
        <c:ser>
          <c:idx val="0"/>
          <c:order val="0"/>
          <c:tx>
            <c:v>Öffentlich</c:v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'!$J$90,'Konzeptdaten '!$J$92,'Konzeptdaten '!$J$94,'Konzeptdaten '!$J$96,'Konzeptdaten '!$J$98,'Konzeptdaten '!$J$100,'Konzeptdaten '!$J$102,'Konzeptdaten '!$J$104,'Konzeptdaten '!$J$106,'Konzeptdaten '!$J$108,'Konzeptdaten '!$J$110,'Konzeptdaten '!$J$112,'Konzeptdaten '!$J$114,'Konzeptdaten '!$J$116,'Konzeptdaten '!$J$118,'Konzeptdaten '!$J$120,'Konzeptdaten '!$J$122,'Konzeptdaten '!$J$124)</c:f>
              <c:numCache>
                <c:formatCode>General</c:formatCode>
                <c:ptCount val="18"/>
                <c:pt idx="1">
                  <c:v>10</c:v>
                </c:pt>
                <c:pt idx="2">
                  <c:v>35</c:v>
                </c:pt>
                <c:pt idx="3">
                  <c:v>23</c:v>
                </c:pt>
                <c:pt idx="4">
                  <c:v>13</c:v>
                </c:pt>
                <c:pt idx="5">
                  <c:v>19</c:v>
                </c:pt>
                <c:pt idx="6">
                  <c:v>10</c:v>
                </c:pt>
                <c:pt idx="7">
                  <c:v>17</c:v>
                </c:pt>
                <c:pt idx="8">
                  <c:v>20</c:v>
                </c:pt>
                <c:pt idx="9">
                  <c:v>13</c:v>
                </c:pt>
                <c:pt idx="10">
                  <c:v>28</c:v>
                </c:pt>
                <c:pt idx="11">
                  <c:v>33</c:v>
                </c:pt>
                <c:pt idx="12">
                  <c:v>52</c:v>
                </c:pt>
                <c:pt idx="13">
                  <c:v>26</c:v>
                </c:pt>
                <c:pt idx="15">
                  <c:v>18</c:v>
                </c:pt>
                <c:pt idx="16">
                  <c:v>21</c:v>
                </c:pt>
                <c:pt idx="1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1-43A6-B2D8-6F7B3AD78944}"/>
            </c:ext>
          </c:extLst>
        </c:ser>
        <c:ser>
          <c:idx val="1"/>
          <c:order val="1"/>
          <c:tx>
            <c:v>Halböffentlich</c:v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'!$L$90,'Konzeptdaten '!$L$92,'Konzeptdaten '!$L$94,'Konzeptdaten '!$L$96,'Konzeptdaten '!$L$98,'Konzeptdaten '!$L$100,'Konzeptdaten '!$L$102,'Konzeptdaten '!$L$104,'Konzeptdaten '!$L$106,'Konzeptdaten '!$L$108,'Konzeptdaten '!$L$110,'Konzeptdaten '!$L$112,'Konzeptdaten '!$L$114,'Konzeptdaten '!$L$116,'Konzeptdaten '!$L$118,'Konzeptdaten '!$L$120,'Konzeptdaten '!$L$122,'Konzeptdaten '!$L$124)</c:f>
              <c:numCache>
                <c:formatCode>General</c:formatCode>
                <c:ptCount val="18"/>
                <c:pt idx="1">
                  <c:v>8</c:v>
                </c:pt>
                <c:pt idx="2">
                  <c:v>13</c:v>
                </c:pt>
                <c:pt idx="3">
                  <c:v>14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28</c:v>
                </c:pt>
                <c:pt idx="13">
                  <c:v>13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1-43A6-B2D8-6F7B3AD78944}"/>
            </c:ext>
          </c:extLst>
        </c:ser>
        <c:ser>
          <c:idx val="2"/>
          <c:order val="2"/>
          <c:tx>
            <c:strRef>
              <c:f>'Konzeptdaten '!$N$44</c:f>
              <c:strCache>
                <c:ptCount val="1"/>
                <c:pt idx="0">
                  <c:v>Mitarbeiter</c:v>
                </c:pt>
              </c:strCache>
            </c:strRef>
          </c:tx>
          <c:spPr>
            <a:solidFill>
              <a:srgbClr val="CC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'!$N$90,'Konzeptdaten '!$N$92,'Konzeptdaten '!$N$94,'Konzeptdaten '!$N$96,'Konzeptdaten '!$N$98,'Konzeptdaten '!$N$100,'Konzeptdaten '!$N$102,'Konzeptdaten '!$N$104,'Konzeptdaten '!$N$106,'Konzeptdaten '!$N$108,'Konzeptdaten '!$N$110,'Konzeptdaten '!$N$112,'Konzeptdaten '!$N$114,'Konzeptdaten '!$N$116,'Konzeptdaten '!$N$118,'Konzeptdaten '!$N$120,'Konzeptdaten '!$N$122,'Konzeptdaten '!$N$124)</c:f>
              <c:numCache>
                <c:formatCode>General</c:formatCode>
                <c:ptCount val="18"/>
                <c:pt idx="3">
                  <c:v>11</c:v>
                </c:pt>
                <c:pt idx="8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1-43A6-B2D8-6F7B3AD78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523736"/>
        <c:axId val="619524064"/>
      </c:barChart>
      <c:catAx>
        <c:axId val="619523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19524064"/>
        <c:crosses val="autoZero"/>
        <c:auto val="1"/>
        <c:lblAlgn val="ctr"/>
        <c:lblOffset val="100"/>
        <c:noMultiLvlLbl val="0"/>
      </c:catAx>
      <c:valAx>
        <c:axId val="619524064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19523736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768618554463636"/>
          <c:y val="1.2099213551119177E-2"/>
          <c:w val="0.70149223110677061"/>
          <c:h val="3.3390494972157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62088411722264"/>
          <c:y val="3.3862484556055526E-2"/>
          <c:w val="0.67999814912713219"/>
          <c:h val="0.719713171376181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'Konzeptdaten '!$J$86</c:f>
              <c:strCache>
                <c:ptCount val="1"/>
                <c:pt idx="0">
                  <c:v>Öffentlich 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'!$J$88</c:f>
              <c:numCache>
                <c:formatCode>General</c:formatCode>
                <c:ptCount val="1"/>
                <c:pt idx="0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7-4742-B9C0-D3708B95B494}"/>
            </c:ext>
          </c:extLst>
        </c:ser>
        <c:ser>
          <c:idx val="1"/>
          <c:order val="1"/>
          <c:tx>
            <c:strRef>
              <c:f>'Konzeptdaten '!$L$86</c:f>
              <c:strCache>
                <c:ptCount val="1"/>
                <c:pt idx="0">
                  <c:v>Halböffentlich 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'!$L$88</c:f>
              <c:numCache>
                <c:formatCode>General</c:formatCode>
                <c:ptCount val="1"/>
                <c:pt idx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A7-4742-B9C0-D3708B95B494}"/>
            </c:ext>
          </c:extLst>
        </c:ser>
        <c:ser>
          <c:idx val="2"/>
          <c:order val="2"/>
          <c:tx>
            <c:strRef>
              <c:f>'Konzeptdaten '!$N$86</c:f>
              <c:strCache>
                <c:ptCount val="1"/>
                <c:pt idx="0">
                  <c:v>Mitarbeiter</c:v>
                </c:pt>
              </c:strCache>
            </c:strRef>
          </c:tx>
          <c:spPr>
            <a:solidFill>
              <a:srgbClr val="CC33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'!$N$88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A7-4742-B9C0-D3708B95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163936"/>
        <c:axId val="622166560"/>
      </c:barChart>
      <c:catAx>
        <c:axId val="62216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6560"/>
        <c:crosses val="autoZero"/>
        <c:auto val="1"/>
        <c:lblAlgn val="ctr"/>
        <c:lblOffset val="100"/>
        <c:tickLblSkip val="1"/>
        <c:noMultiLvlLbl val="0"/>
      </c:catAx>
      <c:valAx>
        <c:axId val="622166560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3936"/>
        <c:crosses val="autoZero"/>
        <c:crossBetween val="between"/>
      </c:valAx>
      <c:spPr>
        <a:solidFill>
          <a:srgbClr val="43CEFF">
            <a:alpha val="16078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96773706454115"/>
          <c:y val="6.3873494652588569E-2"/>
          <c:w val="0.68831974130792051"/>
          <c:h val="0.901005250931655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'Konzeptdaten '!$P$86</c:f>
              <c:strCache>
                <c:ptCount val="1"/>
                <c:pt idx="0">
                  <c:v>Bis 2025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'!$P$90,'Konzeptdaten '!$P$92,'Konzeptdaten '!$P$94,'Konzeptdaten '!$P$96,'Konzeptdaten '!$P$98,'Konzeptdaten '!$P$100,'Konzeptdaten '!$P$102,'Konzeptdaten '!$P$104,'Konzeptdaten '!$P$106,'Konzeptdaten '!$P$108,'Konzeptdaten '!$P$110,'Konzeptdaten '!$P$112,'Konzeptdaten '!$P$114,'Konzeptdaten '!$P$116,'Konzeptdaten '!$P$118,'Konzeptdaten '!$P$120,'Konzeptdaten '!$P$122,'Konzeptdaten '!$P$124)</c:f>
              <c:numCache>
                <c:formatCode>General</c:formatCode>
                <c:ptCount val="18"/>
                <c:pt idx="1">
                  <c:v>18</c:v>
                </c:pt>
                <c:pt idx="2">
                  <c:v>10</c:v>
                </c:pt>
                <c:pt idx="3">
                  <c:v>1</c:v>
                </c:pt>
                <c:pt idx="5">
                  <c:v>9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9">
                  <c:v>15</c:v>
                </c:pt>
                <c:pt idx="10">
                  <c:v>12</c:v>
                </c:pt>
                <c:pt idx="11">
                  <c:v>2</c:v>
                </c:pt>
                <c:pt idx="12">
                  <c:v>59</c:v>
                </c:pt>
                <c:pt idx="13">
                  <c:v>11</c:v>
                </c:pt>
                <c:pt idx="15">
                  <c:v>6</c:v>
                </c:pt>
                <c:pt idx="1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5-4093-8837-F9D7D35793B4}"/>
            </c:ext>
          </c:extLst>
        </c:ser>
        <c:ser>
          <c:idx val="1"/>
          <c:order val="1"/>
          <c:tx>
            <c:strRef>
              <c:f>'Konzeptdaten '!$R$86</c:f>
              <c:strCache>
                <c:ptCount val="1"/>
                <c:pt idx="0">
                  <c:v>Bis 2028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'!$R$90,'Konzeptdaten '!$R$92,'Konzeptdaten '!$R$94,'Konzeptdaten '!$R$96,'Konzeptdaten '!$R$98,'Konzeptdaten '!$R$100,'Konzeptdaten '!$R$102,'Konzeptdaten '!$R$104,'Konzeptdaten '!$R$106,'Konzeptdaten '!$R$108,'Konzeptdaten '!$R$110,'Konzeptdaten '!$R$112,'Konzeptdaten '!$R$114,'Konzeptdaten '!$R$116,'Konzeptdaten '!$R$118,'Konzeptdaten '!$R$120,'Konzeptdaten '!$R$122,'Konzeptdaten '!$R$124)</c:f>
              <c:numCache>
                <c:formatCode>General</c:formatCode>
                <c:ptCount val="18"/>
                <c:pt idx="2">
                  <c:v>30</c:v>
                </c:pt>
                <c:pt idx="4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7</c:v>
                </c:pt>
                <c:pt idx="10">
                  <c:v>13</c:v>
                </c:pt>
                <c:pt idx="11">
                  <c:v>7</c:v>
                </c:pt>
                <c:pt idx="12">
                  <c:v>19</c:v>
                </c:pt>
                <c:pt idx="13">
                  <c:v>16</c:v>
                </c:pt>
                <c:pt idx="15">
                  <c:v>13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5-4093-8837-F9D7D35793B4}"/>
            </c:ext>
          </c:extLst>
        </c:ser>
        <c:ser>
          <c:idx val="2"/>
          <c:order val="2"/>
          <c:tx>
            <c:strRef>
              <c:f>'Konzeptdaten '!$T$86</c:f>
              <c:strCache>
                <c:ptCount val="1"/>
                <c:pt idx="0">
                  <c:v>Bis 2030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('Konzeptdaten '!$B$89,'Konzeptdaten '!$B$91,'Konzeptdaten '!$B$93,'Konzeptdaten '!$B$95,'Konzeptdaten '!$B$97,'Konzeptdaten '!$B$99,'Konzeptdaten '!$B$101,'Konzeptdaten '!$B$103,'Konzeptdaten '!$B$105,'Konzeptdaten '!$B$107,'Konzeptdaten '!$B$109,'Konzeptdaten '!$B$111,'Konzeptdaten '!$B$113,'Konzeptdaten '!$B$115,'Konzeptdaten '!$B$117,'Konzeptdaten '!$B$119,'Konzeptdaten '!$B$121,'Konzeptdaten '!$B$123)</c:f>
              <c:strCache>
                <c:ptCount val="18"/>
                <c:pt idx="0">
                  <c:v>Stadt Alfeld</c:v>
                </c:pt>
                <c:pt idx="1">
                  <c:v>Gemeinde Algermissen</c:v>
                </c:pt>
                <c:pt idx="2">
                  <c:v>Stadt Bad Salzetfurth</c:v>
                </c:pt>
                <c:pt idx="3">
                  <c:v>Stadt Bockenem</c:v>
                </c:pt>
                <c:pt idx="4">
                  <c:v>Gemeinde Diekholzen</c:v>
                </c:pt>
                <c:pt idx="5">
                  <c:v>Stadt Elze</c:v>
                </c:pt>
                <c:pt idx="6">
                  <c:v>Gemeinde Freden (Leine)</c:v>
                </c:pt>
                <c:pt idx="7">
                  <c:v>Gemeinde Giesen</c:v>
                </c:pt>
                <c:pt idx="8">
                  <c:v>Gemeinde Harsum</c:v>
                </c:pt>
                <c:pt idx="9">
                  <c:v>Stadt Hildesheim</c:v>
                </c:pt>
                <c:pt idx="10">
                  <c:v>Gemeinde Holle</c:v>
                </c:pt>
                <c:pt idx="11">
                  <c:v>Gemeinde Lamspringe</c:v>
                </c:pt>
                <c:pt idx="12">
                  <c:v>Samtgemeinde Leinebergland</c:v>
                </c:pt>
                <c:pt idx="13">
                  <c:v>Gemeinde Nordstemmen</c:v>
                </c:pt>
                <c:pt idx="14">
                  <c:v>Stadt Sarstedt</c:v>
                </c:pt>
                <c:pt idx="15">
                  <c:v>Gemeinde Söhlde</c:v>
                </c:pt>
                <c:pt idx="16">
                  <c:v>Gemeinde Schellerten</c:v>
                </c:pt>
                <c:pt idx="17">
                  <c:v>Gemeinde Sibbesse</c:v>
                </c:pt>
              </c:strCache>
            </c:strRef>
          </c:cat>
          <c:val>
            <c:numRef>
              <c:f>('Konzeptdaten '!$T$90,'Konzeptdaten '!$T$92,'Konzeptdaten '!$T$94,'Konzeptdaten '!$T$96,'Konzeptdaten '!$T$98,'Konzeptdaten '!$T$100,'Konzeptdaten '!$T$102,'Konzeptdaten '!$T$104,'Konzeptdaten '!$T$106,'Konzeptdaten '!$T$108,'Konzeptdaten '!$T$110,'Konzeptdaten '!$T$112,'Konzeptdaten '!$T$114,'Konzeptdaten '!$T$116,'Konzeptdaten '!$T$118,'Konzeptdaten '!$T$120,'Konzeptdaten '!$T$122,'Konzeptdaten '!$T$124)</c:f>
              <c:numCache>
                <c:formatCode>General</c:formatCode>
                <c:ptCount val="18"/>
                <c:pt idx="2">
                  <c:v>8</c:v>
                </c:pt>
                <c:pt idx="3">
                  <c:v>47</c:v>
                </c:pt>
                <c:pt idx="4">
                  <c:v>13</c:v>
                </c:pt>
                <c:pt idx="5">
                  <c:v>18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10">
                  <c:v>10</c:v>
                </c:pt>
                <c:pt idx="11">
                  <c:v>28</c:v>
                </c:pt>
                <c:pt idx="12">
                  <c:v>7</c:v>
                </c:pt>
                <c:pt idx="13">
                  <c:v>12</c:v>
                </c:pt>
                <c:pt idx="16">
                  <c:v>2</c:v>
                </c:pt>
                <c:pt idx="1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45-4093-8837-F9D7D3579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523736"/>
        <c:axId val="619524064"/>
      </c:barChart>
      <c:catAx>
        <c:axId val="619523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19524064"/>
        <c:crosses val="autoZero"/>
        <c:auto val="1"/>
        <c:lblAlgn val="ctr"/>
        <c:lblOffset val="100"/>
        <c:noMultiLvlLbl val="0"/>
      </c:catAx>
      <c:valAx>
        <c:axId val="619524064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19523736"/>
        <c:crosses val="autoZero"/>
        <c:crossBetween val="between"/>
      </c:valAx>
      <c:spPr>
        <a:solidFill>
          <a:srgbClr val="43CEFF">
            <a:alpha val="16000"/>
          </a:srgb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768618554463636"/>
          <c:y val="1.2099213551119177E-2"/>
          <c:w val="0.70149223110677061"/>
          <c:h val="3.3390494972157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NDSFrutiger 45 Light" panose="020004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62088411722264"/>
          <c:y val="3.3862484556055526E-2"/>
          <c:w val="0.67999814912713219"/>
          <c:h val="0.719713171376181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'Konzeptdaten '!$P$86</c:f>
              <c:strCache>
                <c:ptCount val="1"/>
                <c:pt idx="0">
                  <c:v>Bis 2025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'!$P$88</c:f>
              <c:numCache>
                <c:formatCode>General</c:formatCode>
                <c:ptCount val="1"/>
                <c:pt idx="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1-4745-8052-96ED205E4A35}"/>
            </c:ext>
          </c:extLst>
        </c:ser>
        <c:ser>
          <c:idx val="1"/>
          <c:order val="1"/>
          <c:tx>
            <c:strRef>
              <c:f>'Konzeptdaten '!$R$86</c:f>
              <c:strCache>
                <c:ptCount val="1"/>
                <c:pt idx="0">
                  <c:v>Bis 2028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'!$R$88</c:f>
              <c:numCache>
                <c:formatCode>General</c:formatCode>
                <c:ptCount val="1"/>
                <c:pt idx="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1-4745-8052-96ED205E4A35}"/>
            </c:ext>
          </c:extLst>
        </c:ser>
        <c:ser>
          <c:idx val="2"/>
          <c:order val="2"/>
          <c:tx>
            <c:strRef>
              <c:f>'Konzeptdaten '!$T$86</c:f>
              <c:strCache>
                <c:ptCount val="1"/>
                <c:pt idx="0">
                  <c:v>Bis 2030</c:v>
                </c:pt>
              </c:strCache>
            </c:strRef>
          </c:tx>
          <c:spPr>
            <a:solidFill>
              <a:srgbClr val="E0003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chemeClr val="bg1"/>
                    </a:solidFill>
                    <a:latin typeface="NDSFrutiger 45 Light" panose="02000403040000020004" pitchFamily="2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'Konzeptdaten '!$B$87</c:f>
              <c:strCache>
                <c:ptCount val="1"/>
                <c:pt idx="0">
                  <c:v>Landkreis Hildesheim</c:v>
                </c:pt>
              </c:strCache>
            </c:strRef>
          </c:cat>
          <c:val>
            <c:numRef>
              <c:f>'Konzeptdaten '!$T$88</c:f>
              <c:numCache>
                <c:formatCode>General</c:formatCode>
                <c:ptCount val="1"/>
                <c:pt idx="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81-4745-8052-96ED205E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163936"/>
        <c:axId val="622166560"/>
      </c:barChart>
      <c:catAx>
        <c:axId val="622163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6560"/>
        <c:crosses val="autoZero"/>
        <c:auto val="1"/>
        <c:lblAlgn val="ctr"/>
        <c:lblOffset val="100"/>
        <c:tickLblSkip val="1"/>
        <c:noMultiLvlLbl val="0"/>
      </c:catAx>
      <c:valAx>
        <c:axId val="622166560"/>
        <c:scaling>
          <c:orientation val="minMax"/>
        </c:scaling>
        <c:delete val="0"/>
        <c:axPos val="t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NDSFrutiger 45 Light" panose="02000403040000020004" pitchFamily="2" charset="0"/>
                <a:ea typeface="+mn-ea"/>
                <a:cs typeface="+mn-cs"/>
              </a:defRPr>
            </a:pPr>
            <a:endParaRPr lang="de-DE"/>
          </a:p>
        </c:txPr>
        <c:crossAx val="622163936"/>
        <c:crosses val="autoZero"/>
        <c:crossBetween val="between"/>
      </c:valAx>
      <c:spPr>
        <a:solidFill>
          <a:srgbClr val="43CEFF">
            <a:alpha val="16078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image" Target="../media/image1.png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chart" Target="../charts/chart2.xml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23" Type="http://schemas.openxmlformats.org/officeDocument/2006/relationships/chart" Target="../charts/chart21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image" Target="../media/image2.png"/><Relationship Id="rId9" Type="http://schemas.openxmlformats.org/officeDocument/2006/relationships/chart" Target="../charts/chart7.xml"/><Relationship Id="rId14" Type="http://schemas.openxmlformats.org/officeDocument/2006/relationships/chart" Target="../charts/chart12.xml"/><Relationship Id="rId22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148591</xdr:colOff>
      <xdr:row>12</xdr:row>
      <xdr:rowOff>131126</xdr:rowOff>
    </xdr:from>
    <xdr:to>
      <xdr:col>47</xdr:col>
      <xdr:colOff>1238250</xdr:colOff>
      <xdr:row>51</xdr:row>
      <xdr:rowOff>55244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F26EE8DC-3A96-42D9-A523-AA4B88ED1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9525</xdr:colOff>
      <xdr:row>11</xdr:row>
      <xdr:rowOff>173674</xdr:rowOff>
    </xdr:from>
    <xdr:to>
      <xdr:col>24</xdr:col>
      <xdr:colOff>0</xdr:colOff>
      <xdr:row>51</xdr:row>
      <xdr:rowOff>114300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0DABC010-D06C-4A97-BB6C-C47C7318F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3</xdr:row>
      <xdr:rowOff>136873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3AEB3E-FA4B-41C7-ABD7-90346F853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8350" cy="679798"/>
        </a:xfrm>
        <a:prstGeom prst="rect">
          <a:avLst/>
        </a:prstGeom>
      </xdr:spPr>
    </xdr:pic>
    <xdr:clientData/>
  </xdr:twoCellAnchor>
  <xdr:twoCellAnchor editAs="oneCell">
    <xdr:from>
      <xdr:col>5</xdr:col>
      <xdr:colOff>373381</xdr:colOff>
      <xdr:row>0</xdr:row>
      <xdr:rowOff>34290</xdr:rowOff>
    </xdr:from>
    <xdr:to>
      <xdr:col>7</xdr:col>
      <xdr:colOff>1162050</xdr:colOff>
      <xdr:row>2</xdr:row>
      <xdr:rowOff>18367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3833181-F715-4DF7-AB28-87DAC7D09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431" y="34290"/>
          <a:ext cx="2419349" cy="35364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11</xdr:row>
      <xdr:rowOff>93507</xdr:rowOff>
    </xdr:from>
    <xdr:to>
      <xdr:col>7</xdr:col>
      <xdr:colOff>1</xdr:colOff>
      <xdr:row>17</xdr:row>
      <xdr:rowOff>40167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BAD6565E-2D60-4F71-921E-F629ED57F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17</xdr:row>
      <xdr:rowOff>42745</xdr:rowOff>
    </xdr:from>
    <xdr:to>
      <xdr:col>7</xdr:col>
      <xdr:colOff>0</xdr:colOff>
      <xdr:row>22</xdr:row>
      <xdr:rowOff>77814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70BF8985-060F-4FD3-80D4-0B4AC3063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22</xdr:row>
      <xdr:rowOff>62901</xdr:rowOff>
    </xdr:from>
    <xdr:to>
      <xdr:col>7</xdr:col>
      <xdr:colOff>11429</xdr:colOff>
      <xdr:row>51</xdr:row>
      <xdr:rowOff>135255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94247F08-6B84-401A-A076-9511C446F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8</xdr:col>
      <xdr:colOff>0</xdr:colOff>
      <xdr:row>0</xdr:row>
      <xdr:rowOff>0</xdr:rowOff>
    </xdr:from>
    <xdr:ext cx="2034540" cy="674083"/>
    <xdr:pic>
      <xdr:nvPicPr>
        <xdr:cNvPr id="12" name="Grafik 11">
          <a:extLst>
            <a:ext uri="{FF2B5EF4-FFF2-40B4-BE49-F238E27FC236}">
              <a16:creationId xmlns:a16="http://schemas.microsoft.com/office/drawing/2014/main" id="{C4E08646-27AE-4A88-97FA-11A60C0F9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4540" cy="674083"/>
        </a:xfrm>
        <a:prstGeom prst="rect">
          <a:avLst/>
        </a:prstGeom>
      </xdr:spPr>
    </xdr:pic>
    <xdr:clientData/>
  </xdr:oneCellAnchor>
  <xdr:oneCellAnchor>
    <xdr:from>
      <xdr:col>13</xdr:col>
      <xdr:colOff>440056</xdr:colOff>
      <xdr:row>0</xdr:row>
      <xdr:rowOff>45720</xdr:rowOff>
    </xdr:from>
    <xdr:ext cx="2436494" cy="353647"/>
    <xdr:pic>
      <xdr:nvPicPr>
        <xdr:cNvPr id="13" name="Grafik 12">
          <a:extLst>
            <a:ext uri="{FF2B5EF4-FFF2-40B4-BE49-F238E27FC236}">
              <a16:creationId xmlns:a16="http://schemas.microsoft.com/office/drawing/2014/main" id="{04CE3A51-3A7C-4E81-826B-8069CDE4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831" y="45720"/>
          <a:ext cx="2436494" cy="353647"/>
        </a:xfrm>
        <a:prstGeom prst="rect">
          <a:avLst/>
        </a:prstGeom>
      </xdr:spPr>
    </xdr:pic>
    <xdr:clientData/>
  </xdr:oneCellAnchor>
  <xdr:twoCellAnchor>
    <xdr:from>
      <xdr:col>8</xdr:col>
      <xdr:colOff>19050</xdr:colOff>
      <xdr:row>22</xdr:row>
      <xdr:rowOff>98844</xdr:rowOff>
    </xdr:from>
    <xdr:to>
      <xdr:col>15</xdr:col>
      <xdr:colOff>132625</xdr:colOff>
      <xdr:row>51</xdr:row>
      <xdr:rowOff>139064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5F268203-EB5D-4E70-9904-CE6602198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16</xdr:col>
      <xdr:colOff>20955</xdr:colOff>
      <xdr:row>0</xdr:row>
      <xdr:rowOff>0</xdr:rowOff>
    </xdr:from>
    <xdr:ext cx="2038350" cy="674083"/>
    <xdr:pic>
      <xdr:nvPicPr>
        <xdr:cNvPr id="11" name="Grafik 10">
          <a:extLst>
            <a:ext uri="{FF2B5EF4-FFF2-40B4-BE49-F238E27FC236}">
              <a16:creationId xmlns:a16="http://schemas.microsoft.com/office/drawing/2014/main" id="{8509262F-9305-41F9-82CE-E39EC459C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1655" y="0"/>
          <a:ext cx="2038350" cy="674083"/>
        </a:xfrm>
        <a:prstGeom prst="rect">
          <a:avLst/>
        </a:prstGeom>
      </xdr:spPr>
    </xdr:pic>
    <xdr:clientData/>
  </xdr:oneCellAnchor>
  <xdr:oneCellAnchor>
    <xdr:from>
      <xdr:col>21</xdr:col>
      <xdr:colOff>493396</xdr:colOff>
      <xdr:row>0</xdr:row>
      <xdr:rowOff>34290</xdr:rowOff>
    </xdr:from>
    <xdr:ext cx="2432684" cy="357457"/>
    <xdr:pic>
      <xdr:nvPicPr>
        <xdr:cNvPr id="14" name="Grafik 13">
          <a:extLst>
            <a:ext uri="{FF2B5EF4-FFF2-40B4-BE49-F238E27FC236}">
              <a16:creationId xmlns:a16="http://schemas.microsoft.com/office/drawing/2014/main" id="{6EAFB37B-DE2C-4985-A75E-209B2046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7096" y="34290"/>
          <a:ext cx="2432684" cy="357457"/>
        </a:xfrm>
        <a:prstGeom prst="rect">
          <a:avLst/>
        </a:prstGeom>
      </xdr:spPr>
    </xdr:pic>
    <xdr:clientData/>
  </xdr:oneCellAnchor>
  <xdr:twoCellAnchor>
    <xdr:from>
      <xdr:col>32</xdr:col>
      <xdr:colOff>15700</xdr:colOff>
      <xdr:row>11</xdr:row>
      <xdr:rowOff>171451</xdr:rowOff>
    </xdr:from>
    <xdr:to>
      <xdr:col>39</xdr:col>
      <xdr:colOff>1019175</xdr:colOff>
      <xdr:row>51</xdr:row>
      <xdr:rowOff>114300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85843F66-B535-404F-8BD8-D77A19132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24</xdr:col>
      <xdr:colOff>6032</xdr:colOff>
      <xdr:row>0</xdr:row>
      <xdr:rowOff>0</xdr:rowOff>
    </xdr:from>
    <xdr:ext cx="2038350" cy="674083"/>
    <xdr:pic>
      <xdr:nvPicPr>
        <xdr:cNvPr id="26" name="Grafik 25">
          <a:extLst>
            <a:ext uri="{FF2B5EF4-FFF2-40B4-BE49-F238E27FC236}">
              <a16:creationId xmlns:a16="http://schemas.microsoft.com/office/drawing/2014/main" id="{AFA6D641-A6F1-4099-97C4-B25A76F09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3907" y="0"/>
          <a:ext cx="2038350" cy="674083"/>
        </a:xfrm>
        <a:prstGeom prst="rect">
          <a:avLst/>
        </a:prstGeom>
      </xdr:spPr>
    </xdr:pic>
    <xdr:clientData/>
  </xdr:oneCellAnchor>
  <xdr:oneCellAnchor>
    <xdr:from>
      <xdr:col>29</xdr:col>
      <xdr:colOff>459106</xdr:colOff>
      <xdr:row>0</xdr:row>
      <xdr:rowOff>53340</xdr:rowOff>
    </xdr:from>
    <xdr:ext cx="2432684" cy="357457"/>
    <xdr:pic>
      <xdr:nvPicPr>
        <xdr:cNvPr id="27" name="Grafik 26">
          <a:extLst>
            <a:ext uri="{FF2B5EF4-FFF2-40B4-BE49-F238E27FC236}">
              <a16:creationId xmlns:a16="http://schemas.microsoft.com/office/drawing/2014/main" id="{F0188AA0-3579-4826-B4FB-EAB225BE8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1306" y="53340"/>
          <a:ext cx="2432684" cy="357457"/>
        </a:xfrm>
        <a:prstGeom prst="rect">
          <a:avLst/>
        </a:prstGeom>
      </xdr:spPr>
    </xdr:pic>
    <xdr:clientData/>
  </xdr:oneCellAnchor>
  <xdr:twoCellAnchor>
    <xdr:from>
      <xdr:col>8</xdr:col>
      <xdr:colOff>24766</xdr:colOff>
      <xdr:row>11</xdr:row>
      <xdr:rowOff>114720</xdr:rowOff>
    </xdr:from>
    <xdr:to>
      <xdr:col>15</xdr:col>
      <xdr:colOff>9525</xdr:colOff>
      <xdr:row>17</xdr:row>
      <xdr:rowOff>62968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7B486C33-A319-4EF7-9883-874184205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10659</xdr:colOff>
      <xdr:row>17</xdr:row>
      <xdr:rowOff>57942</xdr:rowOff>
    </xdr:from>
    <xdr:to>
      <xdr:col>15</xdr:col>
      <xdr:colOff>9525</xdr:colOff>
      <xdr:row>22</xdr:row>
      <xdr:rowOff>93011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4995794D-410E-4F11-A388-19A26A765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22711</xdr:colOff>
      <xdr:row>14</xdr:row>
      <xdr:rowOff>57151</xdr:rowOff>
    </xdr:from>
    <xdr:to>
      <xdr:col>31</xdr:col>
      <xdr:colOff>76200</xdr:colOff>
      <xdr:row>24</xdr:row>
      <xdr:rowOff>51435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D13E38BB-D29C-4473-9A54-BB17844B0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1297620</xdr:colOff>
      <xdr:row>28</xdr:row>
      <xdr:rowOff>25081</xdr:rowOff>
    </xdr:from>
    <xdr:to>
      <xdr:col>31</xdr:col>
      <xdr:colOff>146684</xdr:colOff>
      <xdr:row>37</xdr:row>
      <xdr:rowOff>125730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3F5290CE-1D18-4299-88DB-FB2851BCD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40</xdr:col>
      <xdr:colOff>9842</xdr:colOff>
      <xdr:row>0</xdr:row>
      <xdr:rowOff>0</xdr:rowOff>
    </xdr:from>
    <xdr:ext cx="2038350" cy="674083"/>
    <xdr:pic>
      <xdr:nvPicPr>
        <xdr:cNvPr id="39" name="Grafik 38">
          <a:extLst>
            <a:ext uri="{FF2B5EF4-FFF2-40B4-BE49-F238E27FC236}">
              <a16:creationId xmlns:a16="http://schemas.microsoft.com/office/drawing/2014/main" id="{8A05AA97-F9B5-45ED-98B9-6B9DDF749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75267" y="0"/>
          <a:ext cx="2038350" cy="674083"/>
        </a:xfrm>
        <a:prstGeom prst="rect">
          <a:avLst/>
        </a:prstGeom>
      </xdr:spPr>
    </xdr:pic>
    <xdr:clientData/>
  </xdr:oneCellAnchor>
  <xdr:oneCellAnchor>
    <xdr:from>
      <xdr:col>45</xdr:col>
      <xdr:colOff>449581</xdr:colOff>
      <xdr:row>0</xdr:row>
      <xdr:rowOff>74295</xdr:rowOff>
    </xdr:from>
    <xdr:ext cx="2432684" cy="357457"/>
    <xdr:pic>
      <xdr:nvPicPr>
        <xdr:cNvPr id="40" name="Grafik 39">
          <a:extLst>
            <a:ext uri="{FF2B5EF4-FFF2-40B4-BE49-F238E27FC236}">
              <a16:creationId xmlns:a16="http://schemas.microsoft.com/office/drawing/2014/main" id="{46E08FB2-8BF0-494D-AF53-5AEC6AEC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10756" y="74295"/>
          <a:ext cx="2432684" cy="357457"/>
        </a:xfrm>
        <a:prstGeom prst="rect">
          <a:avLst/>
        </a:prstGeom>
      </xdr:spPr>
    </xdr:pic>
    <xdr:clientData/>
  </xdr:oneCellAnchor>
  <xdr:oneCellAnchor>
    <xdr:from>
      <xdr:col>32</xdr:col>
      <xdr:colOff>6032</xdr:colOff>
      <xdr:row>0</xdr:row>
      <xdr:rowOff>0</xdr:rowOff>
    </xdr:from>
    <xdr:ext cx="2038350" cy="674083"/>
    <xdr:pic>
      <xdr:nvPicPr>
        <xdr:cNvPr id="31" name="Grafik 30">
          <a:extLst>
            <a:ext uri="{FF2B5EF4-FFF2-40B4-BE49-F238E27FC236}">
              <a16:creationId xmlns:a16="http://schemas.microsoft.com/office/drawing/2014/main" id="{66A33077-6F13-4AD2-AA5C-1E99F208E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34387" y="0"/>
          <a:ext cx="2038350" cy="674083"/>
        </a:xfrm>
        <a:prstGeom prst="rect">
          <a:avLst/>
        </a:prstGeom>
      </xdr:spPr>
    </xdr:pic>
    <xdr:clientData/>
  </xdr:oneCellAnchor>
  <xdr:oneCellAnchor>
    <xdr:from>
      <xdr:col>37</xdr:col>
      <xdr:colOff>459106</xdr:colOff>
      <xdr:row>0</xdr:row>
      <xdr:rowOff>49530</xdr:rowOff>
    </xdr:from>
    <xdr:ext cx="2432684" cy="357457"/>
    <xdr:pic>
      <xdr:nvPicPr>
        <xdr:cNvPr id="34" name="Grafik 33">
          <a:extLst>
            <a:ext uri="{FF2B5EF4-FFF2-40B4-BE49-F238E27FC236}">
              <a16:creationId xmlns:a16="http://schemas.microsoft.com/office/drawing/2014/main" id="{634A0D8A-FC3D-4BE1-9E96-DCB0614AA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81306" y="53340"/>
          <a:ext cx="2432684" cy="357457"/>
        </a:xfrm>
        <a:prstGeom prst="rect">
          <a:avLst/>
        </a:prstGeom>
      </xdr:spPr>
    </xdr:pic>
    <xdr:clientData/>
  </xdr:oneCellAnchor>
  <xdr:twoCellAnchor>
    <xdr:from>
      <xdr:col>48</xdr:col>
      <xdr:colOff>29961</xdr:colOff>
      <xdr:row>17</xdr:row>
      <xdr:rowOff>18358</xdr:rowOff>
    </xdr:from>
    <xdr:to>
      <xdr:col>55</xdr:col>
      <xdr:colOff>149281</xdr:colOff>
      <xdr:row>51</xdr:row>
      <xdr:rowOff>134736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966483A9-0582-4465-9E3B-5846F574A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56</xdr:col>
      <xdr:colOff>20089</xdr:colOff>
      <xdr:row>17</xdr:row>
      <xdr:rowOff>22168</xdr:rowOff>
    </xdr:from>
    <xdr:to>
      <xdr:col>63</xdr:col>
      <xdr:colOff>155863</xdr:colOff>
      <xdr:row>51</xdr:row>
      <xdr:rowOff>129887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A377467F-73D9-44B0-B95C-9D33F1B5E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48</xdr:col>
      <xdr:colOff>21926</xdr:colOff>
      <xdr:row>0</xdr:row>
      <xdr:rowOff>0</xdr:rowOff>
    </xdr:from>
    <xdr:to>
      <xdr:col>50</xdr:col>
      <xdr:colOff>422443</xdr:colOff>
      <xdr:row>3</xdr:row>
      <xdr:rowOff>131805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998C828C-A45E-4C0F-BD0B-AF179B5EC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0487" y="0"/>
          <a:ext cx="2035942" cy="686196"/>
        </a:xfrm>
        <a:prstGeom prst="rect">
          <a:avLst/>
        </a:prstGeom>
      </xdr:spPr>
    </xdr:pic>
    <xdr:clientData/>
  </xdr:twoCellAnchor>
  <xdr:twoCellAnchor editAs="oneCell">
    <xdr:from>
      <xdr:col>53</xdr:col>
      <xdr:colOff>438844</xdr:colOff>
      <xdr:row>0</xdr:row>
      <xdr:rowOff>59748</xdr:rowOff>
    </xdr:from>
    <xdr:to>
      <xdr:col>55</xdr:col>
      <xdr:colOff>1237158</xdr:colOff>
      <xdr:row>2</xdr:row>
      <xdr:rowOff>57160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91761FEA-3967-4079-B9E9-06D2F6AF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0309" y="55938"/>
          <a:ext cx="2439957" cy="359362"/>
        </a:xfrm>
        <a:prstGeom prst="rect">
          <a:avLst/>
        </a:prstGeom>
      </xdr:spPr>
    </xdr:pic>
    <xdr:clientData/>
  </xdr:twoCellAnchor>
  <xdr:oneCellAnchor>
    <xdr:from>
      <xdr:col>55</xdr:col>
      <xdr:colOff>1272268</xdr:colOff>
      <xdr:row>0</xdr:row>
      <xdr:rowOff>0</xdr:rowOff>
    </xdr:from>
    <xdr:ext cx="2043372" cy="678586"/>
    <xdr:pic>
      <xdr:nvPicPr>
        <xdr:cNvPr id="37" name="Grafik 36">
          <a:extLst>
            <a:ext uri="{FF2B5EF4-FFF2-40B4-BE49-F238E27FC236}">
              <a16:creationId xmlns:a16="http://schemas.microsoft.com/office/drawing/2014/main" id="{B3FD8487-FCA7-4AA7-8976-3EF2FEBC5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35393" y="0"/>
          <a:ext cx="2043372" cy="678586"/>
        </a:xfrm>
        <a:prstGeom prst="rect">
          <a:avLst/>
        </a:prstGeom>
      </xdr:spPr>
    </xdr:pic>
    <xdr:clientData/>
  </xdr:oneCellAnchor>
  <xdr:oneCellAnchor>
    <xdr:from>
      <xdr:col>61</xdr:col>
      <xdr:colOff>425124</xdr:colOff>
      <xdr:row>0</xdr:row>
      <xdr:rowOff>65405</xdr:rowOff>
    </xdr:from>
    <xdr:ext cx="2464030" cy="351569"/>
    <xdr:pic>
      <xdr:nvPicPr>
        <xdr:cNvPr id="38" name="Grafik 37">
          <a:extLst>
            <a:ext uri="{FF2B5EF4-FFF2-40B4-BE49-F238E27FC236}">
              <a16:creationId xmlns:a16="http://schemas.microsoft.com/office/drawing/2014/main" id="{787151D5-B38A-450F-92D4-95B488F82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02223" y="65405"/>
          <a:ext cx="2464030" cy="351569"/>
        </a:xfrm>
        <a:prstGeom prst="rect">
          <a:avLst/>
        </a:prstGeom>
      </xdr:spPr>
    </xdr:pic>
    <xdr:clientData/>
  </xdr:oneCellAnchor>
  <xdr:twoCellAnchor>
    <xdr:from>
      <xdr:col>48</xdr:col>
      <xdr:colOff>16277</xdr:colOff>
      <xdr:row>11</xdr:row>
      <xdr:rowOff>172144</xdr:rowOff>
    </xdr:from>
    <xdr:to>
      <xdr:col>55</xdr:col>
      <xdr:colOff>164521</xdr:colOff>
      <xdr:row>16</xdr:row>
      <xdr:rowOff>152920</xdr:rowOff>
    </xdr:to>
    <xdr:graphicFrame macro="">
      <xdr:nvGraphicFramePr>
        <xdr:cNvPr id="41" name="Diagramm 40">
          <a:extLst>
            <a:ext uri="{FF2B5EF4-FFF2-40B4-BE49-F238E27FC236}">
              <a16:creationId xmlns:a16="http://schemas.microsoft.com/office/drawing/2014/main" id="{5B49E68D-5834-418B-8BC1-61440AFD2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55763</xdr:colOff>
      <xdr:row>12</xdr:row>
      <xdr:rowOff>0</xdr:rowOff>
    </xdr:from>
    <xdr:to>
      <xdr:col>63</xdr:col>
      <xdr:colOff>199158</xdr:colOff>
      <xdr:row>16</xdr:row>
      <xdr:rowOff>174047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FD542391-6DBF-4113-B350-8F99110EA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64</xdr:col>
      <xdr:colOff>26151</xdr:colOff>
      <xdr:row>17</xdr:row>
      <xdr:rowOff>18358</xdr:rowOff>
    </xdr:from>
    <xdr:to>
      <xdr:col>71</xdr:col>
      <xdr:colOff>149281</xdr:colOff>
      <xdr:row>51</xdr:row>
      <xdr:rowOff>134736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26C7C43E-3976-4742-B6E5-F88DB52EB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64</xdr:col>
      <xdr:colOff>16277</xdr:colOff>
      <xdr:row>11</xdr:row>
      <xdr:rowOff>172144</xdr:rowOff>
    </xdr:from>
    <xdr:to>
      <xdr:col>71</xdr:col>
      <xdr:colOff>172141</xdr:colOff>
      <xdr:row>16</xdr:row>
      <xdr:rowOff>152920</xdr:rowOff>
    </xdr:to>
    <xdr:graphicFrame macro="">
      <xdr:nvGraphicFramePr>
        <xdr:cNvPr id="45" name="Diagramm 44">
          <a:extLst>
            <a:ext uri="{FF2B5EF4-FFF2-40B4-BE49-F238E27FC236}">
              <a16:creationId xmlns:a16="http://schemas.microsoft.com/office/drawing/2014/main" id="{DF6E79A4-21BC-406D-BE2B-5AFF7C802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64</xdr:col>
      <xdr:colOff>0</xdr:colOff>
      <xdr:row>0</xdr:row>
      <xdr:rowOff>0</xdr:rowOff>
    </xdr:from>
    <xdr:ext cx="2043372" cy="678586"/>
    <xdr:pic>
      <xdr:nvPicPr>
        <xdr:cNvPr id="48" name="Grafik 47">
          <a:extLst>
            <a:ext uri="{FF2B5EF4-FFF2-40B4-BE49-F238E27FC236}">
              <a16:creationId xmlns:a16="http://schemas.microsoft.com/office/drawing/2014/main" id="{355C7253-639C-4254-B047-04E972D0C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6525" y="0"/>
          <a:ext cx="2043372" cy="678586"/>
        </a:xfrm>
        <a:prstGeom prst="rect">
          <a:avLst/>
        </a:prstGeom>
      </xdr:spPr>
    </xdr:pic>
    <xdr:clientData/>
  </xdr:oneCellAnchor>
  <xdr:oneCellAnchor>
    <xdr:from>
      <xdr:col>69</xdr:col>
      <xdr:colOff>409057</xdr:colOff>
      <xdr:row>0</xdr:row>
      <xdr:rowOff>38447</xdr:rowOff>
    </xdr:from>
    <xdr:ext cx="2464030" cy="351569"/>
    <xdr:pic>
      <xdr:nvPicPr>
        <xdr:cNvPr id="49" name="Grafik 48">
          <a:extLst>
            <a:ext uri="{FF2B5EF4-FFF2-40B4-BE49-F238E27FC236}">
              <a16:creationId xmlns:a16="http://schemas.microsoft.com/office/drawing/2014/main" id="{483EE0F1-D79B-455B-93FC-5F7DFF1D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9427" y="38447"/>
          <a:ext cx="2464030" cy="351569"/>
        </a:xfrm>
        <a:prstGeom prst="rect">
          <a:avLst/>
        </a:prstGeom>
      </xdr:spPr>
    </xdr:pic>
    <xdr:clientData/>
  </xdr:oneCellAnchor>
  <xdr:twoCellAnchor>
    <xdr:from>
      <xdr:col>72</xdr:col>
      <xdr:colOff>20089</xdr:colOff>
      <xdr:row>17</xdr:row>
      <xdr:rowOff>22168</xdr:rowOff>
    </xdr:from>
    <xdr:to>
      <xdr:col>79</xdr:col>
      <xdr:colOff>155863</xdr:colOff>
      <xdr:row>51</xdr:row>
      <xdr:rowOff>129887</xdr:rowOff>
    </xdr:to>
    <xdr:graphicFrame macro="">
      <xdr:nvGraphicFramePr>
        <xdr:cNvPr id="50" name="Diagramm 49">
          <a:extLst>
            <a:ext uri="{FF2B5EF4-FFF2-40B4-BE49-F238E27FC236}">
              <a16:creationId xmlns:a16="http://schemas.microsoft.com/office/drawing/2014/main" id="{C568599E-1767-419E-A0D8-BC19CC0FF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oneCellAnchor>
    <xdr:from>
      <xdr:col>72</xdr:col>
      <xdr:colOff>8985</xdr:colOff>
      <xdr:row>0</xdr:row>
      <xdr:rowOff>0</xdr:rowOff>
    </xdr:from>
    <xdr:ext cx="2043372" cy="678586"/>
    <xdr:pic>
      <xdr:nvPicPr>
        <xdr:cNvPr id="51" name="Grafik 50">
          <a:extLst>
            <a:ext uri="{FF2B5EF4-FFF2-40B4-BE49-F238E27FC236}">
              <a16:creationId xmlns:a16="http://schemas.microsoft.com/office/drawing/2014/main" id="{F35D1BF5-B30E-4AD0-B0B9-E666F53CA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4433" y="0"/>
          <a:ext cx="2043372" cy="678586"/>
        </a:xfrm>
        <a:prstGeom prst="rect">
          <a:avLst/>
        </a:prstGeom>
      </xdr:spPr>
    </xdr:pic>
    <xdr:clientData/>
  </xdr:oneCellAnchor>
  <xdr:oneCellAnchor>
    <xdr:from>
      <xdr:col>77</xdr:col>
      <xdr:colOff>407152</xdr:colOff>
      <xdr:row>0</xdr:row>
      <xdr:rowOff>29461</xdr:rowOff>
    </xdr:from>
    <xdr:ext cx="2464030" cy="351569"/>
    <xdr:pic>
      <xdr:nvPicPr>
        <xdr:cNvPr id="52" name="Grafik 51">
          <a:extLst>
            <a:ext uri="{FF2B5EF4-FFF2-40B4-BE49-F238E27FC236}">
              <a16:creationId xmlns:a16="http://schemas.microsoft.com/office/drawing/2014/main" id="{D1C70ECF-92B4-43FB-9485-CDAFC6FC1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11161" y="29461"/>
          <a:ext cx="2464030" cy="351569"/>
        </a:xfrm>
        <a:prstGeom prst="rect">
          <a:avLst/>
        </a:prstGeom>
      </xdr:spPr>
    </xdr:pic>
    <xdr:clientData/>
  </xdr:oneCellAnchor>
  <xdr:twoCellAnchor>
    <xdr:from>
      <xdr:col>72</xdr:col>
      <xdr:colOff>8072</xdr:colOff>
      <xdr:row>12</xdr:row>
      <xdr:rowOff>0</xdr:rowOff>
    </xdr:from>
    <xdr:to>
      <xdr:col>79</xdr:col>
      <xdr:colOff>201063</xdr:colOff>
      <xdr:row>16</xdr:row>
      <xdr:rowOff>170237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7BEEFEDF-2326-4B5A-A016-DDE5FDB7E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oneCellAnchor>
    <xdr:from>
      <xdr:col>80</xdr:col>
      <xdr:colOff>0</xdr:colOff>
      <xdr:row>0</xdr:row>
      <xdr:rowOff>0</xdr:rowOff>
    </xdr:from>
    <xdr:ext cx="2043372" cy="678586"/>
    <xdr:pic>
      <xdr:nvPicPr>
        <xdr:cNvPr id="56" name="Grafik 55">
          <a:extLst>
            <a:ext uri="{FF2B5EF4-FFF2-40B4-BE49-F238E27FC236}">
              <a16:creationId xmlns:a16="http://schemas.microsoft.com/office/drawing/2014/main" id="{CE49AB4F-2E57-4DB2-97D2-3AC7BB669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0" y="0"/>
          <a:ext cx="2043372" cy="678586"/>
        </a:xfrm>
        <a:prstGeom prst="rect">
          <a:avLst/>
        </a:prstGeom>
      </xdr:spPr>
    </xdr:pic>
    <xdr:clientData/>
  </xdr:oneCellAnchor>
  <xdr:oneCellAnchor>
    <xdr:from>
      <xdr:col>85</xdr:col>
      <xdr:colOff>362223</xdr:colOff>
      <xdr:row>0</xdr:row>
      <xdr:rowOff>47432</xdr:rowOff>
    </xdr:from>
    <xdr:ext cx="2464030" cy="351569"/>
    <xdr:pic>
      <xdr:nvPicPr>
        <xdr:cNvPr id="57" name="Grafik 56">
          <a:extLst>
            <a:ext uri="{FF2B5EF4-FFF2-40B4-BE49-F238E27FC236}">
              <a16:creationId xmlns:a16="http://schemas.microsoft.com/office/drawing/2014/main" id="{EE6396F6-B08B-47E2-99E9-AA268909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39251" y="47432"/>
          <a:ext cx="2464030" cy="351569"/>
        </a:xfrm>
        <a:prstGeom prst="rect">
          <a:avLst/>
        </a:prstGeom>
      </xdr:spPr>
    </xdr:pic>
    <xdr:clientData/>
  </xdr:oneCellAnchor>
  <xdr:twoCellAnchor>
    <xdr:from>
      <xdr:col>80</xdr:col>
      <xdr:colOff>16279</xdr:colOff>
      <xdr:row>17</xdr:row>
      <xdr:rowOff>18358</xdr:rowOff>
    </xdr:from>
    <xdr:to>
      <xdr:col>87</xdr:col>
      <xdr:colOff>155863</xdr:colOff>
      <xdr:row>51</xdr:row>
      <xdr:rowOff>133697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5DA7DAA2-C488-46FF-AF5B-7449D6B7B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80</xdr:col>
      <xdr:colOff>8072</xdr:colOff>
      <xdr:row>12</xdr:row>
      <xdr:rowOff>0</xdr:rowOff>
    </xdr:from>
    <xdr:to>
      <xdr:col>87</xdr:col>
      <xdr:colOff>201063</xdr:colOff>
      <xdr:row>16</xdr:row>
      <xdr:rowOff>170237</xdr:rowOff>
    </xdr:to>
    <xdr:graphicFrame macro="">
      <xdr:nvGraphicFramePr>
        <xdr:cNvPr id="59" name="Diagramm 58">
          <a:extLst>
            <a:ext uri="{FF2B5EF4-FFF2-40B4-BE49-F238E27FC236}">
              <a16:creationId xmlns:a16="http://schemas.microsoft.com/office/drawing/2014/main" id="{041A4AF4-6CA8-4D6F-AAE3-70D034B90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25</xdr:col>
      <xdr:colOff>595312</xdr:colOff>
      <xdr:row>15</xdr:row>
      <xdr:rowOff>152400</xdr:rowOff>
    </xdr:from>
    <xdr:to>
      <xdr:col>25</xdr:col>
      <xdr:colOff>800100</xdr:colOff>
      <xdr:row>19</xdr:row>
      <xdr:rowOff>76200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7828BE69-3287-431A-9436-E47746AFBDBA}"/>
            </a:ext>
          </a:extLst>
        </xdr:cNvPr>
        <xdr:cNvSpPr txBox="1"/>
      </xdr:nvSpPr>
      <xdr:spPr>
        <a:xfrm>
          <a:off x="22631400" y="2876550"/>
          <a:ext cx="204788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800">
              <a:solidFill>
                <a:schemeClr val="dk1"/>
              </a:solidFill>
              <a:latin typeface="NDSFrutiger 45 Light" panose="02000403040000020004" pitchFamily="2" charset="0"/>
              <a:ea typeface="+mn-ea"/>
              <a:cs typeface="+mn-cs"/>
            </a:rPr>
            <a:t>BEV</a:t>
          </a:r>
        </a:p>
      </xdr:txBody>
    </xdr:sp>
    <xdr:clientData/>
  </xdr:twoCellAnchor>
  <xdr:twoCellAnchor>
    <xdr:from>
      <xdr:col>25</xdr:col>
      <xdr:colOff>604838</xdr:colOff>
      <xdr:row>19</xdr:row>
      <xdr:rowOff>152399</xdr:rowOff>
    </xdr:from>
    <xdr:to>
      <xdr:col>25</xdr:col>
      <xdr:colOff>809626</xdr:colOff>
      <xdr:row>24</xdr:row>
      <xdr:rowOff>61911</xdr:rowOff>
    </xdr:to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6FBE8A9-B50A-40EF-948A-3D8A889BB8C9}"/>
            </a:ext>
          </a:extLst>
        </xdr:cNvPr>
        <xdr:cNvSpPr txBox="1"/>
      </xdr:nvSpPr>
      <xdr:spPr>
        <a:xfrm>
          <a:off x="22640926" y="3600449"/>
          <a:ext cx="204788" cy="814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NDSFrutiger 45 Light" panose="02000403040000020004" pitchFamily="2" charset="0"/>
            </a:rPr>
            <a:t>PHEV</a:t>
          </a:r>
        </a:p>
      </xdr:txBody>
    </xdr:sp>
    <xdr:clientData/>
  </xdr:twoCellAnchor>
  <xdr:twoCellAnchor>
    <xdr:from>
      <xdr:col>24</xdr:col>
      <xdr:colOff>290513</xdr:colOff>
      <xdr:row>20</xdr:row>
      <xdr:rowOff>9524</xdr:rowOff>
    </xdr:from>
    <xdr:to>
      <xdr:col>25</xdr:col>
      <xdr:colOff>438150</xdr:colOff>
      <xdr:row>24</xdr:row>
      <xdr:rowOff>100011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92ECDEF0-157B-455B-9069-B4377B4AEAC8}"/>
            </a:ext>
          </a:extLst>
        </xdr:cNvPr>
        <xdr:cNvGrpSpPr/>
      </xdr:nvGrpSpPr>
      <xdr:grpSpPr>
        <a:xfrm>
          <a:off x="21416963" y="3638549"/>
          <a:ext cx="966787" cy="814387"/>
          <a:chOff x="21502688" y="3638549"/>
          <a:chExt cx="971550" cy="814387"/>
        </a:xfrm>
      </xdr:grpSpPr>
      <xdr:sp macro="" textlink="">
        <xdr:nvSpPr>
          <xdr:cNvPr id="60" name="Textfeld 59">
            <a:extLst>
              <a:ext uri="{FF2B5EF4-FFF2-40B4-BE49-F238E27FC236}">
                <a16:creationId xmlns:a16="http://schemas.microsoft.com/office/drawing/2014/main" id="{57A094F8-BBD0-48F4-94DF-9B22336E2F70}"/>
              </a:ext>
            </a:extLst>
          </xdr:cNvPr>
          <xdr:cNvSpPr txBox="1"/>
        </xdr:nvSpPr>
        <xdr:spPr>
          <a:xfrm>
            <a:off x="21502688" y="3638549"/>
            <a:ext cx="971550" cy="814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00">
                <a:latin typeface="NDSFrutiger 55 Roman" panose="02000503040000020004" pitchFamily="2" charset="0"/>
              </a:rPr>
              <a:t>Deutschland</a:t>
            </a:r>
          </a:p>
          <a:p>
            <a:endParaRPr lang="de-DE" sz="400">
              <a:latin typeface="NDSFrutiger 55 Roman" panose="02000503040000020004" pitchFamily="2" charset="0"/>
            </a:endParaRPr>
          </a:p>
          <a:p>
            <a:r>
              <a:rPr lang="de-DE" sz="900">
                <a:latin typeface="NDSFrutiger 55 Roman" panose="02000503040000020004" pitchFamily="2" charset="0"/>
              </a:rPr>
              <a:t>Niedersachsen</a:t>
            </a:r>
          </a:p>
        </xdr:txBody>
      </xdr:sp>
      <xdr:sp macro="" textlink="">
        <xdr:nvSpPr>
          <xdr:cNvPr id="6" name="Rechteck 5">
            <a:extLst>
              <a:ext uri="{FF2B5EF4-FFF2-40B4-BE49-F238E27FC236}">
                <a16:creationId xmlns:a16="http://schemas.microsoft.com/office/drawing/2014/main" id="{4E2961EE-B430-4804-A38C-53C1A005A605}"/>
              </a:ext>
            </a:extLst>
          </xdr:cNvPr>
          <xdr:cNvSpPr/>
        </xdr:nvSpPr>
        <xdr:spPr>
          <a:xfrm>
            <a:off x="21507450" y="3729038"/>
            <a:ext cx="61913" cy="61912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61" name="Rechteck 60">
            <a:extLst>
              <a:ext uri="{FF2B5EF4-FFF2-40B4-BE49-F238E27FC236}">
                <a16:creationId xmlns:a16="http://schemas.microsoft.com/office/drawing/2014/main" id="{E9432E79-9E3B-4947-9023-9777F718110A}"/>
              </a:ext>
            </a:extLst>
          </xdr:cNvPr>
          <xdr:cNvSpPr/>
        </xdr:nvSpPr>
        <xdr:spPr>
          <a:xfrm>
            <a:off x="21512212" y="3919538"/>
            <a:ext cx="61913" cy="61912"/>
          </a:xfrm>
          <a:prstGeom prst="rect">
            <a:avLst/>
          </a:prstGeom>
          <a:solidFill>
            <a:srgbClr val="E0003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25</xdr:col>
      <xdr:colOff>645267</xdr:colOff>
      <xdr:row>29</xdr:row>
      <xdr:rowOff>113489</xdr:rowOff>
    </xdr:from>
    <xdr:to>
      <xdr:col>26</xdr:col>
      <xdr:colOff>23204</xdr:colOff>
      <xdr:row>33</xdr:row>
      <xdr:rowOff>37289</xdr:rowOff>
    </xdr:to>
    <xdr:sp macro="" textlink="">
      <xdr:nvSpPr>
        <xdr:cNvPr id="62" name="Textfeld 61">
          <a:extLst>
            <a:ext uri="{FF2B5EF4-FFF2-40B4-BE49-F238E27FC236}">
              <a16:creationId xmlns:a16="http://schemas.microsoft.com/office/drawing/2014/main" id="{0CF07B98-284D-434F-B2FE-0FEB5A3D3511}"/>
            </a:ext>
          </a:extLst>
        </xdr:cNvPr>
        <xdr:cNvSpPr txBox="1"/>
      </xdr:nvSpPr>
      <xdr:spPr>
        <a:xfrm>
          <a:off x="22743267" y="5528553"/>
          <a:ext cx="204788" cy="669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de-DE" sz="800">
              <a:solidFill>
                <a:schemeClr val="dk1"/>
              </a:solidFill>
              <a:latin typeface="NDSFrutiger 45 Light" panose="02000403040000020004" pitchFamily="2" charset="0"/>
              <a:ea typeface="+mn-ea"/>
              <a:cs typeface="+mn-cs"/>
            </a:rPr>
            <a:t>BEV</a:t>
          </a:r>
        </a:p>
      </xdr:txBody>
    </xdr:sp>
    <xdr:clientData/>
  </xdr:twoCellAnchor>
  <xdr:twoCellAnchor>
    <xdr:from>
      <xdr:col>25</xdr:col>
      <xdr:colOff>654793</xdr:colOff>
      <xdr:row>33</xdr:row>
      <xdr:rowOff>113488</xdr:rowOff>
    </xdr:from>
    <xdr:to>
      <xdr:col>26</xdr:col>
      <xdr:colOff>32730</xdr:colOff>
      <xdr:row>38</xdr:row>
      <xdr:rowOff>23000</xdr:rowOff>
    </xdr:to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C8C9F38D-D3D0-454D-BA0F-A8D7EE7EF0E0}"/>
            </a:ext>
          </a:extLst>
        </xdr:cNvPr>
        <xdr:cNvSpPr txBox="1"/>
      </xdr:nvSpPr>
      <xdr:spPr>
        <a:xfrm>
          <a:off x="22752793" y="6274339"/>
          <a:ext cx="204788" cy="841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NDSFrutiger 45 Light" panose="02000403040000020004" pitchFamily="2" charset="0"/>
            </a:rPr>
            <a:t>PHEV</a:t>
          </a:r>
        </a:p>
      </xdr:txBody>
    </xdr:sp>
    <xdr:clientData/>
  </xdr:twoCellAnchor>
  <xdr:twoCellAnchor>
    <xdr:from>
      <xdr:col>24</xdr:col>
      <xdr:colOff>236129</xdr:colOff>
      <xdr:row>33</xdr:row>
      <xdr:rowOff>166403</xdr:rowOff>
    </xdr:from>
    <xdr:to>
      <xdr:col>26</xdr:col>
      <xdr:colOff>138858</xdr:colOff>
      <xdr:row>38</xdr:row>
      <xdr:rowOff>70443</xdr:rowOff>
    </xdr:to>
    <xdr:grpSp>
      <xdr:nvGrpSpPr>
        <xdr:cNvPr id="64" name="Gruppieren 63">
          <a:extLst>
            <a:ext uri="{FF2B5EF4-FFF2-40B4-BE49-F238E27FC236}">
              <a16:creationId xmlns:a16="http://schemas.microsoft.com/office/drawing/2014/main" id="{C248E411-95BB-4AC3-B673-89483D7BC9DE}"/>
            </a:ext>
          </a:extLst>
        </xdr:cNvPr>
        <xdr:cNvGrpSpPr/>
      </xdr:nvGrpSpPr>
      <xdr:grpSpPr>
        <a:xfrm>
          <a:off x="21362579" y="6148103"/>
          <a:ext cx="1541029" cy="808915"/>
          <a:chOff x="21502687" y="3638549"/>
          <a:chExt cx="1551739" cy="814387"/>
        </a:xfrm>
      </xdr:grpSpPr>
      <xdr:sp macro="" textlink="">
        <xdr:nvSpPr>
          <xdr:cNvPr id="65" name="Textfeld 64">
            <a:extLst>
              <a:ext uri="{FF2B5EF4-FFF2-40B4-BE49-F238E27FC236}">
                <a16:creationId xmlns:a16="http://schemas.microsoft.com/office/drawing/2014/main" id="{6645009D-17FE-4B65-BACB-5B366AA56DBC}"/>
              </a:ext>
            </a:extLst>
          </xdr:cNvPr>
          <xdr:cNvSpPr txBox="1"/>
        </xdr:nvSpPr>
        <xdr:spPr>
          <a:xfrm>
            <a:off x="21502687" y="3638549"/>
            <a:ext cx="1551739" cy="814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900">
                <a:latin typeface="NDSFrutiger 55 Roman" panose="02000503040000020004" pitchFamily="2" charset="0"/>
              </a:rPr>
              <a:t>Niedersachsen</a:t>
            </a:r>
          </a:p>
          <a:p>
            <a:endParaRPr lang="de-DE" sz="400">
              <a:latin typeface="NDSFrutiger 55 Roman" panose="02000503040000020004" pitchFamily="2" charset="0"/>
            </a:endParaRPr>
          </a:p>
          <a:p>
            <a:r>
              <a:rPr lang="de-DE" sz="900">
                <a:latin typeface="NDSFrutiger 55 Roman" panose="02000503040000020004" pitchFamily="2" charset="0"/>
              </a:rPr>
              <a:t>Landkreis Hildesheim</a:t>
            </a:r>
          </a:p>
        </xdr:txBody>
      </xdr:sp>
      <xdr:sp macro="" textlink="">
        <xdr:nvSpPr>
          <xdr:cNvPr id="66" name="Rechteck 65">
            <a:extLst>
              <a:ext uri="{FF2B5EF4-FFF2-40B4-BE49-F238E27FC236}">
                <a16:creationId xmlns:a16="http://schemas.microsoft.com/office/drawing/2014/main" id="{375CEC11-C866-4111-B6EA-7DE9C50C26C5}"/>
              </a:ext>
            </a:extLst>
          </xdr:cNvPr>
          <xdr:cNvSpPr/>
        </xdr:nvSpPr>
        <xdr:spPr>
          <a:xfrm>
            <a:off x="21507450" y="3729038"/>
            <a:ext cx="61913" cy="61912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67" name="Rechteck 66">
            <a:extLst>
              <a:ext uri="{FF2B5EF4-FFF2-40B4-BE49-F238E27FC236}">
                <a16:creationId xmlns:a16="http://schemas.microsoft.com/office/drawing/2014/main" id="{F9E8B83C-43FF-436C-A58A-A96AF05CBD63}"/>
              </a:ext>
            </a:extLst>
          </xdr:cNvPr>
          <xdr:cNvSpPr/>
        </xdr:nvSpPr>
        <xdr:spPr>
          <a:xfrm>
            <a:off x="21512212" y="3919538"/>
            <a:ext cx="61913" cy="61912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D400-6FF1-47D3-A474-31DE24C469E2}">
  <dimension ref="A1:W124"/>
  <sheetViews>
    <sheetView tabSelected="1" topLeftCell="C97" zoomScaleNormal="100" workbookViewId="0">
      <selection activeCell="C88" sqref="C88:E88"/>
    </sheetView>
  </sheetViews>
  <sheetFormatPr baseColWidth="10" defaultColWidth="11.5546875" defaultRowHeight="14.4" x14ac:dyDescent="0.3"/>
  <cols>
    <col min="1" max="1" width="26.33203125" style="1" customWidth="1"/>
    <col min="2" max="2" width="29.109375" style="1" customWidth="1"/>
    <col min="3" max="3" width="17" style="1" customWidth="1"/>
    <col min="4" max="4" width="17.44140625" style="1" customWidth="1"/>
    <col min="5" max="5" width="15" style="1" customWidth="1"/>
    <col min="6" max="6" width="15.88671875" style="1" customWidth="1"/>
    <col min="7" max="7" width="16.88671875" style="1" customWidth="1"/>
    <col min="8" max="8" width="20.44140625" style="1" customWidth="1"/>
    <col min="9" max="9" width="26.109375" style="1" customWidth="1"/>
    <col min="10" max="10" width="21.6640625" style="1" customWidth="1"/>
    <col min="11" max="11" width="22.44140625" style="1" customWidth="1"/>
    <col min="12" max="12" width="23.6640625" style="1" customWidth="1"/>
    <col min="13" max="13" width="34.21875" style="1" customWidth="1"/>
    <col min="14" max="14" width="28.33203125" style="1" customWidth="1"/>
    <col min="15" max="15" width="33.6640625" style="1" customWidth="1"/>
    <col min="16" max="16384" width="11.5546875" style="1"/>
  </cols>
  <sheetData>
    <row r="1" spans="1:15" s="82" customFormat="1" ht="28.8" x14ac:dyDescent="0.55000000000000004">
      <c r="A1" s="82" t="s">
        <v>68</v>
      </c>
    </row>
    <row r="2" spans="1:15" x14ac:dyDescent="0.3">
      <c r="H2" s="2"/>
      <c r="I2" s="2"/>
      <c r="J2" s="2"/>
    </row>
    <row r="3" spans="1:15" x14ac:dyDescent="0.3">
      <c r="G3" s="2"/>
      <c r="H3" s="3"/>
      <c r="I3" s="3"/>
      <c r="J3" s="4"/>
    </row>
    <row r="10" spans="1:15" ht="18" x14ac:dyDescent="0.35">
      <c r="B10" s="5" t="s">
        <v>6</v>
      </c>
      <c r="C10" s="6" t="s">
        <v>4</v>
      </c>
      <c r="D10" s="7" t="s">
        <v>5</v>
      </c>
      <c r="E10" s="6" t="s">
        <v>1</v>
      </c>
      <c r="F10" s="7" t="s">
        <v>5</v>
      </c>
      <c r="G10" s="7" t="s">
        <v>11</v>
      </c>
      <c r="H10" s="6" t="s">
        <v>2</v>
      </c>
      <c r="I10" s="7" t="s">
        <v>5</v>
      </c>
      <c r="J10" s="6" t="s">
        <v>3</v>
      </c>
      <c r="K10" s="7" t="s">
        <v>5</v>
      </c>
      <c r="L10" s="6" t="s">
        <v>46</v>
      </c>
      <c r="M10" s="7" t="s">
        <v>5</v>
      </c>
      <c r="N10" s="6" t="s">
        <v>8</v>
      </c>
      <c r="O10" s="6" t="s">
        <v>7</v>
      </c>
    </row>
    <row r="11" spans="1:15" ht="18" x14ac:dyDescent="0.35">
      <c r="B11" s="5" t="s">
        <v>12</v>
      </c>
      <c r="C11" s="8">
        <v>84700000</v>
      </c>
      <c r="D11" s="9">
        <f>C11/C11</f>
        <v>1</v>
      </c>
      <c r="E11" s="8">
        <v>49098685</v>
      </c>
      <c r="F11" s="9">
        <f>E11/E11</f>
        <v>1</v>
      </c>
      <c r="G11" s="9">
        <f t="shared" ref="G11:G32" si="0">E11/C11</f>
        <v>0.57967750885478153</v>
      </c>
      <c r="H11" s="8">
        <v>1408681</v>
      </c>
      <c r="I11" s="9"/>
      <c r="J11" s="8">
        <v>921886</v>
      </c>
      <c r="K11" s="9"/>
      <c r="L11" s="8">
        <f>H11+J11</f>
        <v>2330567</v>
      </c>
      <c r="M11" s="9"/>
      <c r="N11" s="10">
        <f t="shared" ref="N11:N32" si="1">H11/E11</f>
        <v>2.8690809132668218E-2</v>
      </c>
      <c r="O11" s="10">
        <f t="shared" ref="O11:O32" si="2">(J11+H11)/E11</f>
        <v>4.7466994278971018E-2</v>
      </c>
    </row>
    <row r="12" spans="1:15" ht="18" x14ac:dyDescent="0.35">
      <c r="B12" s="5" t="s">
        <v>0</v>
      </c>
      <c r="C12" s="8">
        <v>8161983</v>
      </c>
      <c r="D12" s="9">
        <f>C12/C11</f>
        <v>9.6363435655253835E-2</v>
      </c>
      <c r="E12" s="8">
        <v>4956941</v>
      </c>
      <c r="F12" s="9">
        <f>E12/E11</f>
        <v>0.10095873239782288</v>
      </c>
      <c r="G12" s="9">
        <f t="shared" si="0"/>
        <v>0.6073206719494515</v>
      </c>
      <c r="H12" s="8">
        <v>152134</v>
      </c>
      <c r="I12" s="9">
        <f>H12/H11</f>
        <v>0.10799748133182743</v>
      </c>
      <c r="J12" s="8">
        <v>76148</v>
      </c>
      <c r="K12" s="9">
        <f>J12/J11</f>
        <v>8.2600234736182138E-2</v>
      </c>
      <c r="L12" s="8">
        <f>H12+J12</f>
        <v>228282</v>
      </c>
      <c r="M12" s="9">
        <f>L12/L11</f>
        <v>9.7951271085534128E-2</v>
      </c>
      <c r="N12" s="10">
        <f t="shared" si="1"/>
        <v>3.0691105663755127E-2</v>
      </c>
      <c r="O12" s="10">
        <f t="shared" si="2"/>
        <v>4.6052999218671356E-2</v>
      </c>
    </row>
    <row r="13" spans="1:15" ht="18" x14ac:dyDescent="0.35">
      <c r="A13" s="11" t="s">
        <v>9</v>
      </c>
      <c r="B13" s="12" t="s">
        <v>48</v>
      </c>
      <c r="C13" s="8">
        <v>278571</v>
      </c>
      <c r="D13" s="9">
        <f>$C13/$C12</f>
        <v>3.4130308774228027E-2</v>
      </c>
      <c r="E13" s="8">
        <v>164325</v>
      </c>
      <c r="F13" s="9">
        <f>E13/E12</f>
        <v>3.3150485349734846E-2</v>
      </c>
      <c r="G13" s="9">
        <f t="shared" si="0"/>
        <v>0.58988552290080443</v>
      </c>
      <c r="H13" s="8">
        <v>4326</v>
      </c>
      <c r="I13" s="9">
        <f>H13/H12</f>
        <v>2.8435458214468825E-2</v>
      </c>
      <c r="J13" s="8">
        <v>2334</v>
      </c>
      <c r="K13" s="9">
        <f>J13/J12</f>
        <v>3.0650837842096969E-2</v>
      </c>
      <c r="L13" s="8">
        <f>H13+J13</f>
        <v>6660</v>
      </c>
      <c r="M13" s="9">
        <f>L13/L12</f>
        <v>2.9174442137356427E-2</v>
      </c>
      <c r="N13" s="10">
        <f t="shared" si="1"/>
        <v>2.6325878594249202E-2</v>
      </c>
      <c r="O13" s="10">
        <f t="shared" si="2"/>
        <v>4.0529438612505707E-2</v>
      </c>
    </row>
    <row r="14" spans="1:15" ht="18" x14ac:dyDescent="0.35">
      <c r="A14" s="11" t="s">
        <v>16</v>
      </c>
      <c r="B14" s="12" t="s">
        <v>49</v>
      </c>
      <c r="C14" s="8">
        <f>SUM(C15:C32)</f>
        <v>278571</v>
      </c>
      <c r="D14" s="9">
        <f>$C14/$C12</f>
        <v>3.4130308774228027E-2</v>
      </c>
      <c r="E14" s="8">
        <f>SUM(E15:E32)</f>
        <v>164325</v>
      </c>
      <c r="F14" s="9">
        <f>E14/E12</f>
        <v>3.3150485349734846E-2</v>
      </c>
      <c r="G14" s="9">
        <f t="shared" si="0"/>
        <v>0.58988552290080443</v>
      </c>
      <c r="H14" s="8">
        <f>SUM(H15:H32)</f>
        <v>4326</v>
      </c>
      <c r="I14" s="9">
        <f>H14/H12</f>
        <v>2.8435458214468825E-2</v>
      </c>
      <c r="J14" s="8">
        <f>SUM(J15:J32)</f>
        <v>2331</v>
      </c>
      <c r="K14" s="9">
        <f>J14/J12</f>
        <v>3.0611440878289646E-2</v>
      </c>
      <c r="L14" s="8">
        <f t="shared" ref="L14:L32" si="3">H14+J14</f>
        <v>6657</v>
      </c>
      <c r="M14" s="9">
        <f>L14/L12</f>
        <v>2.9161300496754014E-2</v>
      </c>
      <c r="N14" s="10">
        <f t="shared" si="1"/>
        <v>2.6325878594249202E-2</v>
      </c>
      <c r="O14" s="10">
        <f t="shared" si="2"/>
        <v>4.0511182108626198E-2</v>
      </c>
    </row>
    <row r="15" spans="1:15" x14ac:dyDescent="0.3">
      <c r="B15" s="1" t="s">
        <v>50</v>
      </c>
      <c r="C15" s="57">
        <v>18997</v>
      </c>
      <c r="D15" s="58">
        <f>C15/C14</f>
        <v>6.819446388891881E-2</v>
      </c>
      <c r="E15" s="59">
        <v>11660</v>
      </c>
      <c r="F15" s="58">
        <f>$E15/E$14</f>
        <v>7.0956945078350833E-2</v>
      </c>
      <c r="G15" s="9">
        <f t="shared" si="0"/>
        <v>0.61378112333526347</v>
      </c>
      <c r="H15" s="59">
        <v>317</v>
      </c>
      <c r="I15" s="58">
        <f>$H15/H$14</f>
        <v>7.3277854831252889E-2</v>
      </c>
      <c r="J15" s="60">
        <v>216</v>
      </c>
      <c r="K15" s="58">
        <f>$J15/J$14</f>
        <v>9.2664092664092659E-2</v>
      </c>
      <c r="L15" s="8">
        <f t="shared" si="3"/>
        <v>533</v>
      </c>
      <c r="M15" s="13">
        <f>L15/$L$14</f>
        <v>8.0066095838966497E-2</v>
      </c>
      <c r="N15" s="14">
        <f t="shared" si="1"/>
        <v>2.718696397941681E-2</v>
      </c>
      <c r="O15" s="14">
        <f t="shared" si="2"/>
        <v>4.5711835334476841E-2</v>
      </c>
    </row>
    <row r="16" spans="1:15" x14ac:dyDescent="0.3">
      <c r="B16" s="1" t="s">
        <v>51</v>
      </c>
      <c r="C16" s="57">
        <v>8083</v>
      </c>
      <c r="D16" s="58">
        <f>$C16/C$14</f>
        <v>2.9015942075808321E-2</v>
      </c>
      <c r="E16" s="59">
        <v>5189</v>
      </c>
      <c r="F16" s="58">
        <f t="shared" ref="F16:F32" si="4">$E16/E$14</f>
        <v>3.1577666210254068E-2</v>
      </c>
      <c r="G16" s="9">
        <f t="shared" si="0"/>
        <v>0.64196461709761232</v>
      </c>
      <c r="H16" s="59">
        <v>162</v>
      </c>
      <c r="I16" s="58">
        <f t="shared" ref="I16:I32" si="5">$H16/H$14</f>
        <v>3.7447988904299581E-2</v>
      </c>
      <c r="J16" s="60">
        <v>44</v>
      </c>
      <c r="K16" s="58">
        <f t="shared" ref="K16:K32" si="6">$J16/J$14</f>
        <v>1.8876018876018877E-2</v>
      </c>
      <c r="L16" s="8">
        <f t="shared" si="3"/>
        <v>206</v>
      </c>
      <c r="M16" s="13">
        <f>L16/$L$14</f>
        <v>3.0944870061589306E-2</v>
      </c>
      <c r="N16" s="14">
        <f t="shared" si="1"/>
        <v>3.121988822509154E-2</v>
      </c>
      <c r="O16" s="14">
        <f t="shared" si="2"/>
        <v>3.9699364039313935E-2</v>
      </c>
    </row>
    <row r="17" spans="2:15" x14ac:dyDescent="0.3">
      <c r="B17" s="1" t="s">
        <v>52</v>
      </c>
      <c r="C17" s="57">
        <v>13645</v>
      </c>
      <c r="D17" s="58">
        <f>$C17/C$14</f>
        <v>4.8982126639169191E-2</v>
      </c>
      <c r="E17" s="59">
        <v>8660</v>
      </c>
      <c r="F17" s="58">
        <f t="shared" si="4"/>
        <v>5.2700441198843755E-2</v>
      </c>
      <c r="G17" s="9">
        <f t="shared" si="0"/>
        <v>0.63466471234884569</v>
      </c>
      <c r="H17" s="59">
        <v>216</v>
      </c>
      <c r="I17" s="58">
        <f t="shared" si="5"/>
        <v>4.9930651872399444E-2</v>
      </c>
      <c r="J17" s="60">
        <v>107</v>
      </c>
      <c r="K17" s="58">
        <f t="shared" si="6"/>
        <v>4.5903045903045905E-2</v>
      </c>
      <c r="L17" s="8">
        <f t="shared" si="3"/>
        <v>323</v>
      </c>
      <c r="M17" s="13">
        <f t="shared" ref="M17:M32" si="7">L17/$L$14</f>
        <v>4.8520354514045363E-2</v>
      </c>
      <c r="N17" s="14">
        <f t="shared" si="1"/>
        <v>2.4942263279445726E-2</v>
      </c>
      <c r="O17" s="14">
        <f t="shared" si="2"/>
        <v>3.7297921478060048E-2</v>
      </c>
    </row>
    <row r="18" spans="2:15" x14ac:dyDescent="0.3">
      <c r="B18" s="1" t="s">
        <v>53</v>
      </c>
      <c r="C18" s="57">
        <v>10157</v>
      </c>
      <c r="D18" s="58">
        <f t="shared" ref="D18:D32" si="8">$C18/C$14</f>
        <v>3.6461081734997541E-2</v>
      </c>
      <c r="E18" s="59">
        <v>6291</v>
      </c>
      <c r="F18" s="58">
        <f t="shared" si="4"/>
        <v>3.8283888635326335E-2</v>
      </c>
      <c r="G18" s="9">
        <f t="shared" si="0"/>
        <v>0.6193757999409274</v>
      </c>
      <c r="H18" s="59">
        <v>123</v>
      </c>
      <c r="I18" s="58">
        <f t="shared" si="5"/>
        <v>2.8432732316227463E-2</v>
      </c>
      <c r="J18" s="60">
        <v>50</v>
      </c>
      <c r="K18" s="58">
        <f t="shared" si="6"/>
        <v>2.145002145002145E-2</v>
      </c>
      <c r="L18" s="8">
        <f t="shared" si="3"/>
        <v>173</v>
      </c>
      <c r="M18" s="13">
        <f t="shared" si="7"/>
        <v>2.5987682139101697E-2</v>
      </c>
      <c r="N18" s="14">
        <f t="shared" si="1"/>
        <v>1.9551740581783501E-2</v>
      </c>
      <c r="O18" s="14">
        <f t="shared" si="2"/>
        <v>2.7499602606898745E-2</v>
      </c>
    </row>
    <row r="19" spans="2:15" x14ac:dyDescent="0.3">
      <c r="B19" s="1" t="s">
        <v>54</v>
      </c>
      <c r="C19" s="57">
        <v>3117</v>
      </c>
      <c r="D19" s="58">
        <f>$C19/C$14</f>
        <v>1.1189247983458436E-2</v>
      </c>
      <c r="E19" s="59">
        <v>4225</v>
      </c>
      <c r="F19" s="58">
        <f t="shared" si="4"/>
        <v>2.5711242963639129E-2</v>
      </c>
      <c r="G19" s="9">
        <f t="shared" si="0"/>
        <v>1.355470003208213</v>
      </c>
      <c r="H19" s="59">
        <v>111</v>
      </c>
      <c r="I19" s="58">
        <f t="shared" si="5"/>
        <v>2.5658807212205269E-2</v>
      </c>
      <c r="J19" s="60">
        <v>57</v>
      </c>
      <c r="K19" s="58">
        <f t="shared" si="6"/>
        <v>2.4453024453024452E-2</v>
      </c>
      <c r="L19" s="8">
        <f t="shared" si="3"/>
        <v>168</v>
      </c>
      <c r="M19" s="13">
        <f t="shared" si="7"/>
        <v>2.5236593059936908E-2</v>
      </c>
      <c r="N19" s="14">
        <f t="shared" si="1"/>
        <v>2.6272189349112424E-2</v>
      </c>
      <c r="O19" s="14">
        <f t="shared" si="2"/>
        <v>3.9763313609467457E-2</v>
      </c>
    </row>
    <row r="20" spans="2:15" x14ac:dyDescent="0.3">
      <c r="B20" s="1" t="s">
        <v>55</v>
      </c>
      <c r="C20" s="57">
        <v>9261</v>
      </c>
      <c r="D20" s="58">
        <f t="shared" si="8"/>
        <v>3.3244666530256199E-2</v>
      </c>
      <c r="E20" s="59">
        <v>5811</v>
      </c>
      <c r="F20" s="58">
        <f t="shared" si="4"/>
        <v>3.5362848014605201E-2</v>
      </c>
      <c r="G20" s="9">
        <f t="shared" si="0"/>
        <v>0.62747003563330095</v>
      </c>
      <c r="H20" s="59">
        <v>153</v>
      </c>
      <c r="I20" s="58">
        <f t="shared" si="5"/>
        <v>3.5367545076282939E-2</v>
      </c>
      <c r="J20" s="60">
        <v>70</v>
      </c>
      <c r="K20" s="58">
        <f t="shared" si="6"/>
        <v>3.003003003003003E-2</v>
      </c>
      <c r="L20" s="8">
        <f t="shared" si="3"/>
        <v>223</v>
      </c>
      <c r="M20" s="13">
        <f t="shared" si="7"/>
        <v>3.3498572930749586E-2</v>
      </c>
      <c r="N20" s="14">
        <f t="shared" si="1"/>
        <v>2.6329375322663912E-2</v>
      </c>
      <c r="O20" s="14">
        <f t="shared" si="2"/>
        <v>3.8375494751333679E-2</v>
      </c>
    </row>
    <row r="21" spans="2:15" x14ac:dyDescent="0.3">
      <c r="B21" s="1" t="s">
        <v>56</v>
      </c>
      <c r="C21" s="57">
        <v>4666</v>
      </c>
      <c r="D21" s="58">
        <f t="shared" si="8"/>
        <v>1.6749769358619528E-2</v>
      </c>
      <c r="E21" s="59">
        <v>2880</v>
      </c>
      <c r="F21" s="58">
        <f t="shared" si="4"/>
        <v>1.752624372432679E-2</v>
      </c>
      <c r="G21" s="9">
        <f t="shared" si="0"/>
        <v>0.61723103300471494</v>
      </c>
      <c r="H21" s="59">
        <v>57</v>
      </c>
      <c r="I21" s="58">
        <f t="shared" si="5"/>
        <v>1.3176144244105409E-2</v>
      </c>
      <c r="J21" s="60">
        <v>25</v>
      </c>
      <c r="K21" s="58">
        <f t="shared" si="6"/>
        <v>1.0725010725010725E-2</v>
      </c>
      <c r="L21" s="8">
        <f t="shared" si="3"/>
        <v>82</v>
      </c>
      <c r="M21" s="13">
        <f t="shared" si="7"/>
        <v>1.2317860898302538E-2</v>
      </c>
      <c r="N21" s="14">
        <f t="shared" si="1"/>
        <v>1.9791666666666666E-2</v>
      </c>
      <c r="O21" s="14">
        <f t="shared" si="2"/>
        <v>2.8472222222222222E-2</v>
      </c>
    </row>
    <row r="22" spans="2:15" x14ac:dyDescent="0.3">
      <c r="B22" s="1" t="s">
        <v>57</v>
      </c>
      <c r="C22" s="57">
        <v>9744</v>
      </c>
      <c r="D22" s="58">
        <f t="shared" si="8"/>
        <v>3.497851535156208E-2</v>
      </c>
      <c r="E22" s="59">
        <v>6507</v>
      </c>
      <c r="F22" s="58">
        <f t="shared" si="4"/>
        <v>3.9598356914650842E-2</v>
      </c>
      <c r="G22" s="9">
        <f t="shared" si="0"/>
        <v>0.66779556650246308</v>
      </c>
      <c r="H22" s="59">
        <v>214</v>
      </c>
      <c r="I22" s="58">
        <f t="shared" si="5"/>
        <v>4.9468331021729081E-2</v>
      </c>
      <c r="J22" s="60">
        <v>100</v>
      </c>
      <c r="K22" s="58">
        <f t="shared" si="6"/>
        <v>4.2900042900042901E-2</v>
      </c>
      <c r="L22" s="8">
        <f>H22+J22</f>
        <v>314</v>
      </c>
      <c r="M22" s="13">
        <f t="shared" si="7"/>
        <v>4.7168394171548743E-2</v>
      </c>
      <c r="N22" s="14">
        <f t="shared" si="1"/>
        <v>3.288765944367604E-2</v>
      </c>
      <c r="O22" s="14">
        <f t="shared" si="2"/>
        <v>4.825572460427232E-2</v>
      </c>
    </row>
    <row r="23" spans="2:15" x14ac:dyDescent="0.3">
      <c r="B23" s="1" t="s">
        <v>58</v>
      </c>
      <c r="C23" s="57">
        <v>11735</v>
      </c>
      <c r="D23" s="58">
        <f t="shared" si="8"/>
        <v>4.2125705834419234E-2</v>
      </c>
      <c r="E23" s="59">
        <v>7831</v>
      </c>
      <c r="F23" s="58">
        <f t="shared" si="4"/>
        <v>4.7655560626806634E-2</v>
      </c>
      <c r="G23" s="9">
        <f t="shared" si="0"/>
        <v>0.66731998295696637</v>
      </c>
      <c r="H23" s="59">
        <v>182</v>
      </c>
      <c r="I23" s="58">
        <f t="shared" si="5"/>
        <v>4.2071197411003236E-2</v>
      </c>
      <c r="J23" s="60">
        <v>121</v>
      </c>
      <c r="K23" s="58">
        <f t="shared" si="6"/>
        <v>5.1909051909051908E-2</v>
      </c>
      <c r="L23" s="8">
        <f t="shared" si="3"/>
        <v>303</v>
      </c>
      <c r="M23" s="13">
        <f t="shared" si="7"/>
        <v>4.5515998197386207E-2</v>
      </c>
      <c r="N23" s="14">
        <f t="shared" si="1"/>
        <v>2.3240965393947134E-2</v>
      </c>
      <c r="O23" s="14">
        <f t="shared" si="2"/>
        <v>3.8692376452560337E-2</v>
      </c>
    </row>
    <row r="24" spans="2:15" x14ac:dyDescent="0.3">
      <c r="B24" s="1" t="s">
        <v>59</v>
      </c>
      <c r="C24" s="57">
        <v>101397</v>
      </c>
      <c r="D24" s="58">
        <f t="shared" si="8"/>
        <v>0.36398979075352422</v>
      </c>
      <c r="E24" s="59">
        <v>50219</v>
      </c>
      <c r="F24" s="58">
        <f t="shared" si="4"/>
        <v>0.30560778944165523</v>
      </c>
      <c r="G24" s="9">
        <f t="shared" si="0"/>
        <v>0.49527106324644715</v>
      </c>
      <c r="H24" s="59">
        <v>1375</v>
      </c>
      <c r="I24" s="58">
        <f t="shared" si="5"/>
        <v>0.3178455848358761</v>
      </c>
      <c r="J24" s="60">
        <v>846</v>
      </c>
      <c r="K24" s="58">
        <f t="shared" si="6"/>
        <v>0.36293436293436293</v>
      </c>
      <c r="L24" s="8">
        <f t="shared" si="3"/>
        <v>2221</v>
      </c>
      <c r="M24" s="13">
        <f t="shared" si="7"/>
        <v>0.33363376896499924</v>
      </c>
      <c r="N24" s="14">
        <f t="shared" si="1"/>
        <v>2.7380075270316016E-2</v>
      </c>
      <c r="O24" s="14">
        <f t="shared" si="2"/>
        <v>4.4226288854815908E-2</v>
      </c>
    </row>
    <row r="25" spans="2:15" x14ac:dyDescent="0.3">
      <c r="B25" s="1" t="s">
        <v>60</v>
      </c>
      <c r="C25" s="57">
        <v>6934</v>
      </c>
      <c r="D25" s="58">
        <f t="shared" si="8"/>
        <v>2.4891320345621044E-2</v>
      </c>
      <c r="E25" s="59">
        <v>4758</v>
      </c>
      <c r="F25" s="58">
        <f t="shared" si="4"/>
        <v>2.895481515289822E-2</v>
      </c>
      <c r="G25" s="9">
        <f t="shared" si="0"/>
        <v>0.68618402076723395</v>
      </c>
      <c r="H25" s="59">
        <v>142</v>
      </c>
      <c r="I25" s="58">
        <f t="shared" si="5"/>
        <v>3.2824780397595933E-2</v>
      </c>
      <c r="J25" s="60">
        <v>58</v>
      </c>
      <c r="K25" s="58">
        <f t="shared" si="6"/>
        <v>2.4882024882024883E-2</v>
      </c>
      <c r="L25" s="8">
        <f t="shared" si="3"/>
        <v>200</v>
      </c>
      <c r="M25" s="13">
        <f t="shared" si="7"/>
        <v>3.0043563166591559E-2</v>
      </c>
      <c r="N25" s="14">
        <f t="shared" si="1"/>
        <v>2.9844472467423288E-2</v>
      </c>
      <c r="O25" s="14">
        <f t="shared" si="2"/>
        <v>4.2034468263976464E-2</v>
      </c>
    </row>
    <row r="26" spans="2:15" x14ac:dyDescent="0.3">
      <c r="B26" s="1" t="s">
        <v>61</v>
      </c>
      <c r="C26" s="57">
        <v>5576</v>
      </c>
      <c r="D26" s="58">
        <f t="shared" si="8"/>
        <v>2.001644105093495E-2</v>
      </c>
      <c r="E26" s="59">
        <v>3681</v>
      </c>
      <c r="F26" s="58">
        <f t="shared" si="4"/>
        <v>2.2400730260155179E-2</v>
      </c>
      <c r="G26" s="9">
        <f t="shared" si="0"/>
        <v>0.6601506456241033</v>
      </c>
      <c r="H26" s="59">
        <v>83</v>
      </c>
      <c r="I26" s="58">
        <f t="shared" si="5"/>
        <v>1.9186315302820157E-2</v>
      </c>
      <c r="J26" s="60">
        <v>44</v>
      </c>
      <c r="K26" s="58">
        <f t="shared" si="6"/>
        <v>1.8876018876018877E-2</v>
      </c>
      <c r="L26" s="8">
        <f t="shared" si="3"/>
        <v>127</v>
      </c>
      <c r="M26" s="13">
        <f t="shared" si="7"/>
        <v>1.907766261078564E-2</v>
      </c>
      <c r="N26" s="14">
        <f t="shared" si="1"/>
        <v>2.2548220592230373E-2</v>
      </c>
      <c r="O26" s="14">
        <f t="shared" si="2"/>
        <v>3.4501494159195872E-2</v>
      </c>
    </row>
    <row r="27" spans="2:15" x14ac:dyDescent="0.3">
      <c r="B27" s="1" t="s">
        <v>62</v>
      </c>
      <c r="C27" s="57">
        <v>18234</v>
      </c>
      <c r="D27" s="58">
        <f t="shared" si="8"/>
        <v>6.5455485316131254E-2</v>
      </c>
      <c r="E27" s="59">
        <v>12561</v>
      </c>
      <c r="F27" s="58">
        <f t="shared" si="4"/>
        <v>7.6439981743496116E-2</v>
      </c>
      <c r="G27" s="9">
        <f t="shared" si="0"/>
        <v>0.68887792036854223</v>
      </c>
      <c r="H27" s="59">
        <v>278</v>
      </c>
      <c r="I27" s="58">
        <f t="shared" si="5"/>
        <v>6.4262598243180771E-2</v>
      </c>
      <c r="J27" s="60">
        <v>133</v>
      </c>
      <c r="K27" s="58">
        <f t="shared" si="6"/>
        <v>5.7057057057057055E-2</v>
      </c>
      <c r="L27" s="8">
        <f t="shared" si="3"/>
        <v>411</v>
      </c>
      <c r="M27" s="13">
        <f t="shared" si="7"/>
        <v>6.1739522307345654E-2</v>
      </c>
      <c r="N27" s="14">
        <f t="shared" si="1"/>
        <v>2.2131995860202213E-2</v>
      </c>
      <c r="O27" s="14">
        <f t="shared" si="2"/>
        <v>3.2720324814903272E-2</v>
      </c>
    </row>
    <row r="28" spans="2:15" x14ac:dyDescent="0.3">
      <c r="B28" s="1" t="s">
        <v>63</v>
      </c>
      <c r="C28" s="57">
        <v>12291</v>
      </c>
      <c r="D28" s="58">
        <f t="shared" si="8"/>
        <v>4.4121606340932831E-2</v>
      </c>
      <c r="E28" s="59">
        <v>8051</v>
      </c>
      <c r="F28" s="58">
        <f t="shared" si="4"/>
        <v>4.8994370911303819E-2</v>
      </c>
      <c r="G28" s="9">
        <f t="shared" si="0"/>
        <v>0.65503213733626231</v>
      </c>
      <c r="H28" s="59">
        <v>245</v>
      </c>
      <c r="I28" s="58">
        <f t="shared" si="5"/>
        <v>5.6634304207119741E-2</v>
      </c>
      <c r="J28" s="60">
        <v>109</v>
      </c>
      <c r="K28" s="58">
        <f t="shared" si="6"/>
        <v>4.6761046761046761E-2</v>
      </c>
      <c r="L28" s="8">
        <f t="shared" si="3"/>
        <v>354</v>
      </c>
      <c r="M28" s="13">
        <f t="shared" si="7"/>
        <v>5.3177106804867057E-2</v>
      </c>
      <c r="N28" s="14">
        <f t="shared" si="1"/>
        <v>3.0431002359955286E-2</v>
      </c>
      <c r="O28" s="14">
        <f t="shared" si="2"/>
        <v>4.396969320581294E-2</v>
      </c>
    </row>
    <row r="29" spans="2:15" x14ac:dyDescent="0.3">
      <c r="B29" s="1" t="s">
        <v>64</v>
      </c>
      <c r="C29" s="61">
        <f>278571-256036</f>
        <v>22535</v>
      </c>
      <c r="D29" s="58">
        <f t="shared" si="8"/>
        <v>8.0894996248712173E-2</v>
      </c>
      <c r="E29" s="59">
        <v>11327</v>
      </c>
      <c r="F29" s="58">
        <f t="shared" si="4"/>
        <v>6.8930473147725546E-2</v>
      </c>
      <c r="G29" s="9">
        <f t="shared" si="0"/>
        <v>0.50264033725316171</v>
      </c>
      <c r="H29" s="59">
        <v>290</v>
      </c>
      <c r="I29" s="58">
        <f t="shared" si="5"/>
        <v>6.7036523347202961E-2</v>
      </c>
      <c r="J29" s="60">
        <v>170</v>
      </c>
      <c r="K29" s="58">
        <f t="shared" si="6"/>
        <v>7.2930072930072934E-2</v>
      </c>
      <c r="L29" s="8">
        <f t="shared" si="3"/>
        <v>460</v>
      </c>
      <c r="M29" s="13">
        <f t="shared" si="7"/>
        <v>6.9100195283160581E-2</v>
      </c>
      <c r="N29" s="14">
        <f t="shared" si="1"/>
        <v>2.5602542597333803E-2</v>
      </c>
      <c r="O29" s="14">
        <f t="shared" si="2"/>
        <v>4.061092963715017E-2</v>
      </c>
    </row>
    <row r="30" spans="2:15" x14ac:dyDescent="0.3">
      <c r="B30" s="1" t="s">
        <v>65</v>
      </c>
      <c r="C30" s="57">
        <v>8334</v>
      </c>
      <c r="D30" s="58">
        <f t="shared" si="8"/>
        <v>2.9916969103029389E-2</v>
      </c>
      <c r="E30" s="59">
        <v>5426</v>
      </c>
      <c r="F30" s="58">
        <f t="shared" si="4"/>
        <v>3.301993001673513E-2</v>
      </c>
      <c r="G30" s="9">
        <f t="shared" si="0"/>
        <v>0.65106791456683466</v>
      </c>
      <c r="H30" s="59">
        <v>160</v>
      </c>
      <c r="I30" s="58">
        <f t="shared" si="5"/>
        <v>3.6985668053629218E-2</v>
      </c>
      <c r="J30" s="60">
        <v>69</v>
      </c>
      <c r="K30" s="58">
        <f t="shared" si="6"/>
        <v>2.9601029601029602E-2</v>
      </c>
      <c r="L30" s="8">
        <f t="shared" si="3"/>
        <v>229</v>
      </c>
      <c r="M30" s="13">
        <f t="shared" si="7"/>
        <v>3.4399879825747333E-2</v>
      </c>
      <c r="N30" s="14">
        <f t="shared" si="1"/>
        <v>2.9487652045705862E-2</v>
      </c>
      <c r="O30" s="14">
        <f t="shared" si="2"/>
        <v>4.2204201990416516E-2</v>
      </c>
    </row>
    <row r="31" spans="2:15" customFormat="1" x14ac:dyDescent="0.3">
      <c r="B31" s="1" t="s">
        <v>66</v>
      </c>
      <c r="C31" s="57">
        <v>5758</v>
      </c>
      <c r="D31" s="58">
        <f t="shared" si="8"/>
        <v>2.0669775389398036E-2</v>
      </c>
      <c r="E31" s="59">
        <v>4035</v>
      </c>
      <c r="F31" s="58">
        <f t="shared" si="4"/>
        <v>2.4554997717937014E-2</v>
      </c>
      <c r="G31" s="9">
        <f t="shared" si="0"/>
        <v>0.70076415422021532</v>
      </c>
      <c r="H31" s="59">
        <v>101</v>
      </c>
      <c r="I31" s="58">
        <f t="shared" si="5"/>
        <v>2.3347202958853445E-2</v>
      </c>
      <c r="J31" s="60">
        <v>56</v>
      </c>
      <c r="K31" s="58">
        <f t="shared" si="6"/>
        <v>2.4024024024024024E-2</v>
      </c>
      <c r="L31" s="8">
        <f t="shared" si="3"/>
        <v>157</v>
      </c>
      <c r="M31" s="13">
        <f t="shared" si="7"/>
        <v>2.3584197085774371E-2</v>
      </c>
      <c r="N31" s="14">
        <f t="shared" si="1"/>
        <v>2.5030978934324658E-2</v>
      </c>
      <c r="O31" s="14">
        <f t="shared" si="2"/>
        <v>3.8909541511771992E-2</v>
      </c>
    </row>
    <row r="32" spans="2:15" customFormat="1" x14ac:dyDescent="0.3">
      <c r="B32" s="1" t="s">
        <v>67</v>
      </c>
      <c r="C32" s="57">
        <v>8107</v>
      </c>
      <c r="D32" s="58">
        <f t="shared" si="8"/>
        <v>2.9102096054506751E-2</v>
      </c>
      <c r="E32" s="59">
        <v>5213</v>
      </c>
      <c r="F32" s="58">
        <f t="shared" si="4"/>
        <v>3.1723718241290125E-2</v>
      </c>
      <c r="G32" s="9">
        <f t="shared" si="0"/>
        <v>0.64302454668804732</v>
      </c>
      <c r="H32" s="59">
        <v>117</v>
      </c>
      <c r="I32" s="58">
        <f t="shared" si="5"/>
        <v>2.7045769764216365E-2</v>
      </c>
      <c r="J32" s="60">
        <v>56</v>
      </c>
      <c r="K32" s="58">
        <f t="shared" si="6"/>
        <v>2.4024024024024024E-2</v>
      </c>
      <c r="L32" s="8">
        <f t="shared" si="3"/>
        <v>173</v>
      </c>
      <c r="M32" s="13">
        <f t="shared" si="7"/>
        <v>2.5987682139101697E-2</v>
      </c>
      <c r="N32" s="14">
        <f t="shared" si="1"/>
        <v>2.2443890274314215E-2</v>
      </c>
      <c r="O32" s="14">
        <f t="shared" si="2"/>
        <v>3.3186265106464607E-2</v>
      </c>
    </row>
    <row r="33" spans="1:17" customFormat="1" x14ac:dyDescent="0.3"/>
    <row r="34" spans="1:17" customFormat="1" x14ac:dyDescent="0.3"/>
    <row r="35" spans="1:17" customFormat="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Q36" s="1"/>
    </row>
    <row r="37" spans="1:17" customForma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customFormat="1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84" customFormat="1" ht="28.8" x14ac:dyDescent="0.55000000000000004">
      <c r="A39" s="83" t="s">
        <v>69</v>
      </c>
    </row>
    <row r="40" spans="1:17" customFormat="1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x14ac:dyDescent="0.3">
      <c r="C43" s="85" t="s">
        <v>17</v>
      </c>
      <c r="D43" s="85"/>
      <c r="E43" s="86"/>
      <c r="F43" s="87" t="s">
        <v>18</v>
      </c>
      <c r="G43" s="88"/>
      <c r="H43" s="15" t="s">
        <v>19</v>
      </c>
      <c r="P43" s="1"/>
      <c r="Q43" s="1"/>
    </row>
    <row r="44" spans="1:17" customFormat="1" ht="15.6" x14ac:dyDescent="0.3">
      <c r="B44" s="63" t="s">
        <v>20</v>
      </c>
      <c r="C44" s="17" t="s">
        <v>21</v>
      </c>
      <c r="D44" s="17" t="s">
        <v>22</v>
      </c>
      <c r="E44" s="18" t="s">
        <v>23</v>
      </c>
      <c r="F44" s="19" t="s">
        <v>24</v>
      </c>
      <c r="G44" s="18" t="s">
        <v>25</v>
      </c>
      <c r="H44" s="20" t="s">
        <v>26</v>
      </c>
      <c r="I44" s="20" t="s">
        <v>15</v>
      </c>
      <c r="J44" s="21" t="s">
        <v>27</v>
      </c>
      <c r="K44" s="22" t="s">
        <v>28</v>
      </c>
      <c r="L44" s="21" t="s">
        <v>29</v>
      </c>
      <c r="M44" s="22" t="s">
        <v>28</v>
      </c>
      <c r="N44" s="21" t="s">
        <v>47</v>
      </c>
      <c r="O44" s="22" t="s">
        <v>5</v>
      </c>
      <c r="P44" s="1"/>
      <c r="Q44" s="1"/>
    </row>
    <row r="45" spans="1:17" customFormat="1" x14ac:dyDescent="0.3">
      <c r="B45" s="64" t="s">
        <v>48</v>
      </c>
      <c r="C45" s="67">
        <v>8</v>
      </c>
      <c r="D45" s="67">
        <v>8</v>
      </c>
      <c r="E45" s="62">
        <v>114</v>
      </c>
      <c r="F45" s="68">
        <v>30</v>
      </c>
      <c r="G45" s="62"/>
      <c r="H45" s="69">
        <v>49</v>
      </c>
      <c r="I45" s="23">
        <f>SUM(C45:H45)</f>
        <v>209</v>
      </c>
      <c r="J45" s="71">
        <v>115</v>
      </c>
      <c r="K45" s="24">
        <f t="shared" ref="K45:K82" si="9">J45/I45</f>
        <v>0.55023923444976075</v>
      </c>
      <c r="L45" s="71">
        <v>81</v>
      </c>
      <c r="M45" s="24">
        <f t="shared" ref="M45:M82" si="10">L45/I45</f>
        <v>0.38755980861244022</v>
      </c>
      <c r="N45" s="71">
        <v>2</v>
      </c>
      <c r="O45" s="24">
        <f t="shared" ref="O45:O82" si="11">N45/I45</f>
        <v>9.5693779904306216E-3</v>
      </c>
      <c r="P45" s="1"/>
      <c r="Q45" s="1"/>
    </row>
    <row r="46" spans="1:17" customFormat="1" x14ac:dyDescent="0.3">
      <c r="B46" s="65" t="s">
        <v>30</v>
      </c>
      <c r="C46" s="81">
        <v>53</v>
      </c>
      <c r="D46" s="81"/>
      <c r="E46" s="80"/>
      <c r="F46" s="79">
        <v>16</v>
      </c>
      <c r="G46" s="80"/>
      <c r="H46" s="70">
        <v>10</v>
      </c>
      <c r="I46" s="25">
        <f>SUM(C46:H46)</f>
        <v>79</v>
      </c>
      <c r="J46" s="72">
        <v>45</v>
      </c>
      <c r="K46" s="26">
        <f t="shared" si="9"/>
        <v>0.569620253164557</v>
      </c>
      <c r="L46" s="72">
        <v>28</v>
      </c>
      <c r="M46" s="26">
        <f t="shared" si="10"/>
        <v>0.35443037974683544</v>
      </c>
      <c r="N46" s="72">
        <v>2</v>
      </c>
      <c r="O46" s="26">
        <f t="shared" si="11"/>
        <v>2.5316455696202531E-2</v>
      </c>
      <c r="P46" s="1"/>
      <c r="Q46" s="1"/>
    </row>
    <row r="47" spans="1:17" customFormat="1" x14ac:dyDescent="0.3">
      <c r="B47" s="62" t="s">
        <v>50</v>
      </c>
      <c r="C47" s="67">
        <v>2</v>
      </c>
      <c r="D47" s="67"/>
      <c r="E47" s="62">
        <v>7</v>
      </c>
      <c r="F47" s="68">
        <v>1</v>
      </c>
      <c r="G47" s="62"/>
      <c r="H47" s="69"/>
      <c r="I47" s="23">
        <f>SUM(C47:H47)</f>
        <v>10</v>
      </c>
      <c r="J47" s="71">
        <v>6</v>
      </c>
      <c r="K47" s="24">
        <f t="shared" si="9"/>
        <v>0.6</v>
      </c>
      <c r="L47" s="71">
        <v>4</v>
      </c>
      <c r="M47" s="24">
        <f t="shared" si="10"/>
        <v>0.4</v>
      </c>
      <c r="N47" s="71"/>
      <c r="O47" s="24">
        <f t="shared" si="11"/>
        <v>0</v>
      </c>
      <c r="P47" s="1"/>
      <c r="Q47" s="1"/>
    </row>
    <row r="48" spans="1:17" customFormat="1" x14ac:dyDescent="0.3">
      <c r="B48" s="66" t="s">
        <v>30</v>
      </c>
      <c r="C48" s="81">
        <v>4</v>
      </c>
      <c r="D48" s="81"/>
      <c r="E48" s="80"/>
      <c r="F48" s="79">
        <v>1</v>
      </c>
      <c r="G48" s="80"/>
      <c r="H48" s="70"/>
      <c r="I48" s="25">
        <f>H48+F48+C48</f>
        <v>5</v>
      </c>
      <c r="J48" s="72">
        <v>2</v>
      </c>
      <c r="K48" s="26">
        <f t="shared" si="9"/>
        <v>0.4</v>
      </c>
      <c r="L48" s="72">
        <v>3</v>
      </c>
      <c r="M48" s="26">
        <f t="shared" si="10"/>
        <v>0.6</v>
      </c>
      <c r="N48" s="72"/>
      <c r="O48" s="26">
        <f t="shared" si="11"/>
        <v>0</v>
      </c>
      <c r="P48" s="1"/>
      <c r="Q48" s="1"/>
    </row>
    <row r="49" spans="2:17" customFormat="1" x14ac:dyDescent="0.3">
      <c r="B49" s="62" t="s">
        <v>51</v>
      </c>
      <c r="C49" s="67"/>
      <c r="D49" s="67"/>
      <c r="E49" s="62"/>
      <c r="F49" s="68">
        <v>1</v>
      </c>
      <c r="G49" s="62"/>
      <c r="H49" s="69"/>
      <c r="I49" s="23">
        <f>SUM(C49:H49)</f>
        <v>1</v>
      </c>
      <c r="J49" s="71">
        <v>1</v>
      </c>
      <c r="K49" s="24">
        <f t="shared" si="9"/>
        <v>1</v>
      </c>
      <c r="L49" s="71"/>
      <c r="M49" s="24">
        <f t="shared" si="10"/>
        <v>0</v>
      </c>
      <c r="N49" s="71"/>
      <c r="O49" s="24">
        <f t="shared" si="11"/>
        <v>0</v>
      </c>
      <c r="P49" s="1"/>
      <c r="Q49" s="1"/>
    </row>
    <row r="50" spans="2:17" customFormat="1" x14ac:dyDescent="0.3">
      <c r="B50" s="66" t="s">
        <v>30</v>
      </c>
      <c r="C50" s="81"/>
      <c r="D50" s="81"/>
      <c r="E50" s="80"/>
      <c r="F50" s="79">
        <v>1</v>
      </c>
      <c r="G50" s="80"/>
      <c r="H50" s="70"/>
      <c r="I50" s="25">
        <f>SUM(C50:H50)</f>
        <v>1</v>
      </c>
      <c r="J50" s="72">
        <v>1</v>
      </c>
      <c r="K50" s="26">
        <f t="shared" si="9"/>
        <v>1</v>
      </c>
      <c r="L50" s="72"/>
      <c r="M50" s="26">
        <f t="shared" si="10"/>
        <v>0</v>
      </c>
      <c r="N50" s="72"/>
      <c r="O50" s="26">
        <f t="shared" si="11"/>
        <v>0</v>
      </c>
      <c r="P50" s="1"/>
      <c r="Q50" s="1"/>
    </row>
    <row r="51" spans="2:17" customFormat="1" x14ac:dyDescent="0.3">
      <c r="B51" s="62" t="s">
        <v>71</v>
      </c>
      <c r="C51" s="67"/>
      <c r="D51" s="67">
        <v>1</v>
      </c>
      <c r="E51" s="62">
        <v>5</v>
      </c>
      <c r="F51" s="68"/>
      <c r="G51" s="62"/>
      <c r="H51" s="69">
        <v>4</v>
      </c>
      <c r="I51" s="23">
        <f>SUM(C51:H51)</f>
        <v>10</v>
      </c>
      <c r="J51" s="71">
        <v>3</v>
      </c>
      <c r="K51" s="24">
        <f t="shared" si="9"/>
        <v>0.3</v>
      </c>
      <c r="L51" s="71">
        <v>3</v>
      </c>
      <c r="M51" s="24">
        <f t="shared" si="10"/>
        <v>0.3</v>
      </c>
      <c r="N51" s="71"/>
      <c r="O51" s="24">
        <f t="shared" si="11"/>
        <v>0</v>
      </c>
      <c r="P51" s="1"/>
      <c r="Q51" s="1"/>
    </row>
    <row r="52" spans="2:17" customFormat="1" x14ac:dyDescent="0.3">
      <c r="B52" s="66" t="s">
        <v>30</v>
      </c>
      <c r="C52" s="81">
        <v>6</v>
      </c>
      <c r="D52" s="81"/>
      <c r="E52" s="80"/>
      <c r="F52" s="79"/>
      <c r="G52" s="80"/>
      <c r="H52" s="70">
        <v>2</v>
      </c>
      <c r="I52" s="25">
        <f>H52+F52+C52</f>
        <v>8</v>
      </c>
      <c r="J52" s="72">
        <v>3</v>
      </c>
      <c r="K52" s="26">
        <f t="shared" si="9"/>
        <v>0.375</v>
      </c>
      <c r="L52" s="72">
        <v>3</v>
      </c>
      <c r="M52" s="26">
        <f t="shared" si="10"/>
        <v>0.375</v>
      </c>
      <c r="N52" s="72"/>
      <c r="O52" s="26">
        <f t="shared" si="11"/>
        <v>0</v>
      </c>
      <c r="P52" s="1"/>
      <c r="Q52" s="1"/>
    </row>
    <row r="53" spans="2:17" customFormat="1" x14ac:dyDescent="0.3">
      <c r="B53" s="62" t="s">
        <v>53</v>
      </c>
      <c r="C53" s="67"/>
      <c r="D53" s="67"/>
      <c r="E53" s="62"/>
      <c r="F53" s="68"/>
      <c r="G53" s="62"/>
      <c r="H53" s="69"/>
      <c r="I53" s="23">
        <f>SUM(C53:H53)</f>
        <v>0</v>
      </c>
      <c r="J53" s="71"/>
      <c r="K53" s="24" t="e">
        <f t="shared" si="9"/>
        <v>#DIV/0!</v>
      </c>
      <c r="L53" s="71"/>
      <c r="M53" s="24" t="e">
        <f t="shared" si="10"/>
        <v>#DIV/0!</v>
      </c>
      <c r="N53" s="71"/>
      <c r="O53" s="24" t="e">
        <f t="shared" si="11"/>
        <v>#DIV/0!</v>
      </c>
      <c r="P53" s="1"/>
      <c r="Q53" s="1"/>
    </row>
    <row r="54" spans="2:17" customFormat="1" x14ac:dyDescent="0.3">
      <c r="B54" s="66" t="s">
        <v>30</v>
      </c>
      <c r="C54" s="81"/>
      <c r="D54" s="81"/>
      <c r="E54" s="80"/>
      <c r="F54" s="79"/>
      <c r="G54" s="80"/>
      <c r="H54" s="70"/>
      <c r="I54" s="25">
        <f>H54+F54+C54</f>
        <v>0</v>
      </c>
      <c r="J54" s="72"/>
      <c r="K54" s="26" t="e">
        <f t="shared" si="9"/>
        <v>#DIV/0!</v>
      </c>
      <c r="L54" s="72"/>
      <c r="M54" s="26" t="e">
        <f t="shared" si="10"/>
        <v>#DIV/0!</v>
      </c>
      <c r="N54" s="72"/>
      <c r="O54" s="26" t="e">
        <f t="shared" si="11"/>
        <v>#DIV/0!</v>
      </c>
      <c r="P54" s="1"/>
      <c r="Q54" s="1"/>
    </row>
    <row r="55" spans="2:17" customFormat="1" x14ac:dyDescent="0.3">
      <c r="B55" s="62" t="s">
        <v>54</v>
      </c>
      <c r="C55" s="67"/>
      <c r="D55" s="67"/>
      <c r="E55" s="62">
        <v>2</v>
      </c>
      <c r="F55" s="68"/>
      <c r="G55" s="62"/>
      <c r="H55" s="69"/>
      <c r="I55" s="23">
        <f>SUM(C55:H55)</f>
        <v>2</v>
      </c>
      <c r="J55" s="71">
        <v>2</v>
      </c>
      <c r="K55" s="24">
        <f t="shared" si="9"/>
        <v>1</v>
      </c>
      <c r="L55" s="71"/>
      <c r="M55" s="24">
        <f t="shared" si="10"/>
        <v>0</v>
      </c>
      <c r="N55" s="71"/>
      <c r="O55" s="24">
        <f t="shared" si="11"/>
        <v>0</v>
      </c>
      <c r="P55" s="1"/>
      <c r="Q55" s="1"/>
    </row>
    <row r="56" spans="2:17" customFormat="1" x14ac:dyDescent="0.3">
      <c r="B56" s="66" t="s">
        <v>30</v>
      </c>
      <c r="C56" s="81">
        <v>1</v>
      </c>
      <c r="D56" s="81"/>
      <c r="E56" s="80"/>
      <c r="F56" s="79"/>
      <c r="G56" s="80"/>
      <c r="H56" s="70"/>
      <c r="I56" s="25">
        <f>H56+F56+C56</f>
        <v>1</v>
      </c>
      <c r="J56" s="72">
        <v>1</v>
      </c>
      <c r="K56" s="26">
        <f t="shared" si="9"/>
        <v>1</v>
      </c>
      <c r="L56" s="72"/>
      <c r="M56" s="26">
        <f t="shared" si="10"/>
        <v>0</v>
      </c>
      <c r="N56" s="72"/>
      <c r="O56" s="26">
        <f t="shared" si="11"/>
        <v>0</v>
      </c>
      <c r="P56" s="1"/>
      <c r="Q56" s="1"/>
    </row>
    <row r="57" spans="2:17" customFormat="1" x14ac:dyDescent="0.3">
      <c r="B57" s="62" t="s">
        <v>55</v>
      </c>
      <c r="C57" s="67"/>
      <c r="D57" s="67"/>
      <c r="E57" s="62">
        <v>2</v>
      </c>
      <c r="F57" s="68"/>
      <c r="G57" s="62"/>
      <c r="H57" s="69"/>
      <c r="I57" s="23">
        <f>SUM(C57:H57)</f>
        <v>2</v>
      </c>
      <c r="J57" s="71">
        <v>2</v>
      </c>
      <c r="K57" s="24">
        <f t="shared" si="9"/>
        <v>1</v>
      </c>
      <c r="L57" s="71"/>
      <c r="M57" s="24">
        <f t="shared" si="10"/>
        <v>0</v>
      </c>
      <c r="N57" s="71"/>
      <c r="O57" s="24">
        <f t="shared" si="11"/>
        <v>0</v>
      </c>
      <c r="P57" s="1"/>
      <c r="Q57" s="1"/>
    </row>
    <row r="58" spans="2:17" customFormat="1" x14ac:dyDescent="0.3">
      <c r="B58" s="66" t="s">
        <v>30</v>
      </c>
      <c r="C58" s="81">
        <v>1</v>
      </c>
      <c r="D58" s="81"/>
      <c r="E58" s="80"/>
      <c r="F58" s="79"/>
      <c r="G58" s="80"/>
      <c r="H58" s="70"/>
      <c r="I58" s="25">
        <f>SUM(C58:H58)</f>
        <v>1</v>
      </c>
      <c r="J58" s="72">
        <v>1</v>
      </c>
      <c r="K58" s="26">
        <f t="shared" si="9"/>
        <v>1</v>
      </c>
      <c r="L58" s="72"/>
      <c r="M58" s="26">
        <f t="shared" si="10"/>
        <v>0</v>
      </c>
      <c r="N58" s="72"/>
      <c r="O58" s="26">
        <f t="shared" si="11"/>
        <v>0</v>
      </c>
      <c r="P58" s="1"/>
      <c r="Q58" s="1"/>
    </row>
    <row r="59" spans="2:17" customFormat="1" x14ac:dyDescent="0.3">
      <c r="B59" s="62" t="s">
        <v>56</v>
      </c>
      <c r="C59" s="67"/>
      <c r="D59" s="67"/>
      <c r="E59" s="62">
        <v>1</v>
      </c>
      <c r="F59" s="68"/>
      <c r="G59" s="62"/>
      <c r="H59" s="69"/>
      <c r="I59" s="23">
        <f>SUM(C59:H59)</f>
        <v>1</v>
      </c>
      <c r="J59" s="71">
        <v>1</v>
      </c>
      <c r="K59" s="24">
        <f t="shared" si="9"/>
        <v>1</v>
      </c>
      <c r="L59" s="71"/>
      <c r="M59" s="24">
        <f t="shared" si="10"/>
        <v>0</v>
      </c>
      <c r="N59" s="71"/>
      <c r="O59" s="24">
        <f t="shared" si="11"/>
        <v>0</v>
      </c>
      <c r="P59" s="1"/>
      <c r="Q59" s="1"/>
    </row>
    <row r="60" spans="2:17" customFormat="1" x14ac:dyDescent="0.3">
      <c r="B60" s="66" t="s">
        <v>30</v>
      </c>
      <c r="C60" s="81">
        <v>1</v>
      </c>
      <c r="D60" s="81"/>
      <c r="E60" s="80"/>
      <c r="F60" s="79"/>
      <c r="G60" s="80"/>
      <c r="H60" s="70"/>
      <c r="I60" s="25">
        <f>H60+F60+C60</f>
        <v>1</v>
      </c>
      <c r="J60" s="72">
        <v>1</v>
      </c>
      <c r="K60" s="26">
        <f t="shared" si="9"/>
        <v>1</v>
      </c>
      <c r="L60" s="72"/>
      <c r="M60" s="26">
        <f t="shared" si="10"/>
        <v>0</v>
      </c>
      <c r="N60" s="72"/>
      <c r="O60" s="26">
        <f t="shared" si="11"/>
        <v>0</v>
      </c>
      <c r="P60" s="1"/>
      <c r="Q60" s="1"/>
    </row>
    <row r="61" spans="2:17" customFormat="1" x14ac:dyDescent="0.3">
      <c r="B61" s="62" t="s">
        <v>57</v>
      </c>
      <c r="C61" s="67">
        <v>1</v>
      </c>
      <c r="D61" s="67"/>
      <c r="E61" s="62"/>
      <c r="F61" s="68">
        <v>10</v>
      </c>
      <c r="G61" s="62"/>
      <c r="H61" s="69"/>
      <c r="I61" s="23">
        <f>SUM(C61:H61)</f>
        <v>11</v>
      </c>
      <c r="J61" s="71">
        <v>1</v>
      </c>
      <c r="K61" s="24">
        <f t="shared" si="9"/>
        <v>9.0909090909090912E-2</v>
      </c>
      <c r="L61" s="71">
        <v>10</v>
      </c>
      <c r="M61" s="24">
        <f t="shared" si="10"/>
        <v>0.90909090909090906</v>
      </c>
      <c r="N61" s="71"/>
      <c r="O61" s="24">
        <f t="shared" si="11"/>
        <v>0</v>
      </c>
      <c r="P61" s="1"/>
      <c r="Q61" s="1"/>
    </row>
    <row r="62" spans="2:17" customFormat="1" x14ac:dyDescent="0.3">
      <c r="B62" s="66" t="s">
        <v>30</v>
      </c>
      <c r="C62" s="81">
        <v>1</v>
      </c>
      <c r="D62" s="81"/>
      <c r="E62" s="80"/>
      <c r="F62" s="79">
        <v>3</v>
      </c>
      <c r="G62" s="80"/>
      <c r="H62" s="70"/>
      <c r="I62" s="25">
        <f>H62+F62+C62</f>
        <v>4</v>
      </c>
      <c r="J62" s="72">
        <v>1</v>
      </c>
      <c r="K62" s="26">
        <f t="shared" si="9"/>
        <v>0.25</v>
      </c>
      <c r="L62" s="72">
        <v>3</v>
      </c>
      <c r="M62" s="26">
        <f t="shared" si="10"/>
        <v>0.75</v>
      </c>
      <c r="N62" s="72"/>
      <c r="O62" s="26">
        <f t="shared" si="11"/>
        <v>0</v>
      </c>
      <c r="P62" s="1"/>
      <c r="Q62" s="1"/>
    </row>
    <row r="63" spans="2:17" customFormat="1" x14ac:dyDescent="0.3">
      <c r="B63" s="62" t="s">
        <v>58</v>
      </c>
      <c r="C63" s="67"/>
      <c r="D63" s="67">
        <v>1</v>
      </c>
      <c r="E63" s="62">
        <v>1</v>
      </c>
      <c r="F63" s="68">
        <v>2</v>
      </c>
      <c r="G63" s="62"/>
      <c r="H63" s="69"/>
      <c r="I63" s="23">
        <f>SUM(C63:H63)</f>
        <v>4</v>
      </c>
      <c r="J63" s="71">
        <v>1</v>
      </c>
      <c r="K63" s="24">
        <f t="shared" si="9"/>
        <v>0.25</v>
      </c>
      <c r="L63" s="71">
        <v>3</v>
      </c>
      <c r="M63" s="24">
        <f t="shared" si="10"/>
        <v>0.75</v>
      </c>
      <c r="N63" s="71"/>
      <c r="O63" s="24">
        <f t="shared" si="11"/>
        <v>0</v>
      </c>
      <c r="P63" s="1"/>
      <c r="Q63" s="1"/>
    </row>
    <row r="64" spans="2:17" customFormat="1" x14ac:dyDescent="0.3">
      <c r="B64" s="66" t="s">
        <v>30</v>
      </c>
      <c r="C64" s="81">
        <v>2</v>
      </c>
      <c r="D64" s="81"/>
      <c r="E64" s="80"/>
      <c r="F64" s="79">
        <v>1</v>
      </c>
      <c r="G64" s="80"/>
      <c r="H64" s="70"/>
      <c r="I64" s="25">
        <f>C64+F64+H64</f>
        <v>3</v>
      </c>
      <c r="J64" s="72">
        <v>1</v>
      </c>
      <c r="K64" s="26">
        <f t="shared" si="9"/>
        <v>0.33333333333333331</v>
      </c>
      <c r="L64" s="72">
        <v>2</v>
      </c>
      <c r="M64" s="26">
        <f t="shared" si="10"/>
        <v>0.66666666666666663</v>
      </c>
      <c r="N64" s="72"/>
      <c r="O64" s="26">
        <f t="shared" si="11"/>
        <v>0</v>
      </c>
      <c r="P64" s="1"/>
      <c r="Q64" s="1"/>
    </row>
    <row r="65" spans="2:15" customFormat="1" x14ac:dyDescent="0.3">
      <c r="B65" s="62" t="s">
        <v>59</v>
      </c>
      <c r="C65" s="67"/>
      <c r="D65" s="67">
        <v>5</v>
      </c>
      <c r="E65" s="62">
        <v>94</v>
      </c>
      <c r="F65" s="68">
        <v>5</v>
      </c>
      <c r="G65" s="62"/>
      <c r="H65" s="69">
        <v>49</v>
      </c>
      <c r="I65" s="23">
        <f>SUM(C65:H65)</f>
        <v>153</v>
      </c>
      <c r="J65" s="71">
        <v>84</v>
      </c>
      <c r="K65" s="24">
        <f t="shared" si="9"/>
        <v>0.5490196078431373</v>
      </c>
      <c r="L65" s="71">
        <v>68</v>
      </c>
      <c r="M65" s="24">
        <f t="shared" si="10"/>
        <v>0.44444444444444442</v>
      </c>
      <c r="N65" s="71">
        <v>1</v>
      </c>
      <c r="O65" s="24">
        <f t="shared" si="11"/>
        <v>6.5359477124183009E-3</v>
      </c>
    </row>
    <row r="66" spans="2:15" customFormat="1" x14ac:dyDescent="0.3">
      <c r="B66" s="66" t="s">
        <v>30</v>
      </c>
      <c r="C66" s="81">
        <v>31</v>
      </c>
      <c r="D66" s="81"/>
      <c r="E66" s="80"/>
      <c r="F66" s="79">
        <v>2</v>
      </c>
      <c r="G66" s="80"/>
      <c r="H66" s="70">
        <v>10</v>
      </c>
      <c r="I66" s="25">
        <f>SUM(C66:H66)</f>
        <v>43</v>
      </c>
      <c r="J66" s="72">
        <v>24</v>
      </c>
      <c r="K66" s="26">
        <f t="shared" si="9"/>
        <v>0.55813953488372092</v>
      </c>
      <c r="L66" s="72">
        <v>18</v>
      </c>
      <c r="M66" s="26">
        <f t="shared" si="10"/>
        <v>0.41860465116279072</v>
      </c>
      <c r="N66" s="72">
        <v>1</v>
      </c>
      <c r="O66" s="26">
        <f t="shared" si="11"/>
        <v>2.3255813953488372E-2</v>
      </c>
    </row>
    <row r="67" spans="2:15" customFormat="1" x14ac:dyDescent="0.3">
      <c r="B67" s="62" t="s">
        <v>60</v>
      </c>
      <c r="C67" s="67"/>
      <c r="D67" s="67">
        <v>1</v>
      </c>
      <c r="E67" s="62"/>
      <c r="F67" s="68">
        <v>1</v>
      </c>
      <c r="G67" s="62"/>
      <c r="H67" s="69"/>
      <c r="I67" s="23">
        <f>SUM(C67:H67)</f>
        <v>2</v>
      </c>
      <c r="J67" s="71">
        <v>1</v>
      </c>
      <c r="K67" s="24">
        <f t="shared" si="9"/>
        <v>0.5</v>
      </c>
      <c r="L67" s="71"/>
      <c r="M67" s="24">
        <f t="shared" si="10"/>
        <v>0</v>
      </c>
      <c r="N67" s="71">
        <v>1</v>
      </c>
      <c r="O67" s="24">
        <f t="shared" si="11"/>
        <v>0.5</v>
      </c>
    </row>
    <row r="68" spans="2:15" customFormat="1" x14ac:dyDescent="0.3">
      <c r="B68" s="66" t="s">
        <v>30</v>
      </c>
      <c r="C68" s="81">
        <v>1</v>
      </c>
      <c r="D68" s="81"/>
      <c r="E68" s="80"/>
      <c r="F68" s="79">
        <v>1</v>
      </c>
      <c r="G68" s="80"/>
      <c r="H68" s="70"/>
      <c r="I68" s="25">
        <f>C68+F68+H68</f>
        <v>2</v>
      </c>
      <c r="J68" s="72">
        <v>1</v>
      </c>
      <c r="K68" s="26">
        <f t="shared" si="9"/>
        <v>0.5</v>
      </c>
      <c r="L68" s="72"/>
      <c r="M68" s="26">
        <f t="shared" si="10"/>
        <v>0</v>
      </c>
      <c r="N68" s="72">
        <v>1</v>
      </c>
      <c r="O68" s="26">
        <f t="shared" si="11"/>
        <v>0.5</v>
      </c>
    </row>
    <row r="69" spans="2:15" customFormat="1" x14ac:dyDescent="0.3">
      <c r="B69" s="62" t="s">
        <v>61</v>
      </c>
      <c r="C69" s="67"/>
      <c r="D69" s="67"/>
      <c r="E69" s="62"/>
      <c r="F69" s="68">
        <v>4</v>
      </c>
      <c r="G69" s="62"/>
      <c r="H69" s="69"/>
      <c r="I69" s="23">
        <f>SUM(C69:H69)</f>
        <v>4</v>
      </c>
      <c r="J69" s="71">
        <v>4</v>
      </c>
      <c r="K69" s="24">
        <f t="shared" si="9"/>
        <v>1</v>
      </c>
      <c r="L69" s="71"/>
      <c r="M69" s="24">
        <f t="shared" si="10"/>
        <v>0</v>
      </c>
      <c r="N69" s="71"/>
      <c r="O69" s="24">
        <f t="shared" si="11"/>
        <v>0</v>
      </c>
    </row>
    <row r="70" spans="2:15" customFormat="1" x14ac:dyDescent="0.3">
      <c r="B70" s="66" t="s">
        <v>30</v>
      </c>
      <c r="C70" s="81"/>
      <c r="D70" s="81"/>
      <c r="E70" s="80"/>
      <c r="F70" s="79">
        <v>2</v>
      </c>
      <c r="G70" s="80"/>
      <c r="H70" s="70"/>
      <c r="I70" s="25">
        <f>C70+F70+H70</f>
        <v>2</v>
      </c>
      <c r="J70" s="72">
        <v>2</v>
      </c>
      <c r="K70" s="26">
        <f t="shared" si="9"/>
        <v>1</v>
      </c>
      <c r="L70" s="72"/>
      <c r="M70" s="26">
        <f t="shared" si="10"/>
        <v>0</v>
      </c>
      <c r="N70" s="72"/>
      <c r="O70" s="26">
        <f t="shared" si="11"/>
        <v>0</v>
      </c>
    </row>
    <row r="71" spans="2:15" customFormat="1" x14ac:dyDescent="0.3">
      <c r="B71" s="62" t="s">
        <v>62</v>
      </c>
      <c r="C71" s="67">
        <v>5</v>
      </c>
      <c r="D71" s="67"/>
      <c r="E71" s="62"/>
      <c r="F71" s="68"/>
      <c r="G71" s="62"/>
      <c r="H71" s="69"/>
      <c r="I71" s="23">
        <f>SUM(C71:H71)</f>
        <v>5</v>
      </c>
      <c r="J71" s="71">
        <v>5</v>
      </c>
      <c r="K71" s="24">
        <f t="shared" si="9"/>
        <v>1</v>
      </c>
      <c r="L71" s="71"/>
      <c r="M71" s="24">
        <f t="shared" si="10"/>
        <v>0</v>
      </c>
      <c r="N71" s="71"/>
      <c r="O71" s="24">
        <f t="shared" si="11"/>
        <v>0</v>
      </c>
    </row>
    <row r="72" spans="2:15" customFormat="1" x14ac:dyDescent="0.3">
      <c r="B72" s="66" t="s">
        <v>30</v>
      </c>
      <c r="C72" s="81">
        <v>4</v>
      </c>
      <c r="D72" s="81"/>
      <c r="E72" s="80"/>
      <c r="F72" s="79"/>
      <c r="G72" s="80"/>
      <c r="H72" s="70"/>
      <c r="I72" s="25">
        <f>SUM(C72:H72)</f>
        <v>4</v>
      </c>
      <c r="J72" s="72">
        <v>4</v>
      </c>
      <c r="K72" s="26">
        <f t="shared" si="9"/>
        <v>1</v>
      </c>
      <c r="L72" s="72"/>
      <c r="M72" s="26">
        <f t="shared" si="10"/>
        <v>0</v>
      </c>
      <c r="N72" s="72"/>
      <c r="O72" s="26">
        <f t="shared" si="11"/>
        <v>0</v>
      </c>
    </row>
    <row r="73" spans="2:15" customFormat="1" x14ac:dyDescent="0.3">
      <c r="B73" s="62" t="s">
        <v>63</v>
      </c>
      <c r="C73" s="67"/>
      <c r="D73" s="67"/>
      <c r="E73" s="62">
        <v>2</v>
      </c>
      <c r="F73" s="68">
        <v>1</v>
      </c>
      <c r="G73" s="62"/>
      <c r="H73" s="69"/>
      <c r="I73" s="23">
        <f>SUM(C73:H73)</f>
        <v>3</v>
      </c>
      <c r="J73" s="71">
        <v>4</v>
      </c>
      <c r="K73" s="24">
        <f t="shared" si="9"/>
        <v>1.3333333333333333</v>
      </c>
      <c r="L73" s="71"/>
      <c r="M73" s="24">
        <f t="shared" si="10"/>
        <v>0</v>
      </c>
      <c r="N73" s="71"/>
      <c r="O73" s="24">
        <f t="shared" si="11"/>
        <v>0</v>
      </c>
    </row>
    <row r="74" spans="2:15" customFormat="1" x14ac:dyDescent="0.3">
      <c r="B74" s="66" t="s">
        <v>30</v>
      </c>
      <c r="C74" s="81">
        <v>1</v>
      </c>
      <c r="D74" s="81"/>
      <c r="E74" s="80"/>
      <c r="F74" s="79">
        <v>2</v>
      </c>
      <c r="G74" s="80"/>
      <c r="H74" s="70"/>
      <c r="I74" s="25">
        <f>C74+F74+H74</f>
        <v>3</v>
      </c>
      <c r="J74" s="72">
        <v>3</v>
      </c>
      <c r="K74" s="26">
        <f t="shared" si="9"/>
        <v>1</v>
      </c>
      <c r="L74" s="72"/>
      <c r="M74" s="26">
        <f t="shared" si="10"/>
        <v>0</v>
      </c>
      <c r="N74" s="72"/>
      <c r="O74" s="26">
        <f t="shared" si="11"/>
        <v>0</v>
      </c>
    </row>
    <row r="75" spans="2:15" customFormat="1" x14ac:dyDescent="0.3">
      <c r="B75" s="62" t="s">
        <v>64</v>
      </c>
      <c r="C75" s="67"/>
      <c r="D75" s="67"/>
      <c r="E75" s="62"/>
      <c r="F75" s="68"/>
      <c r="G75" s="62"/>
      <c r="H75" s="69"/>
      <c r="I75" s="23">
        <f>SUM(C75:H75)</f>
        <v>0</v>
      </c>
      <c r="J75" s="71"/>
      <c r="K75" s="24" t="e">
        <f t="shared" si="9"/>
        <v>#DIV/0!</v>
      </c>
      <c r="L75" s="71"/>
      <c r="M75" s="24" t="e">
        <f t="shared" si="10"/>
        <v>#DIV/0!</v>
      </c>
      <c r="N75" s="71"/>
      <c r="O75" s="24" t="e">
        <f t="shared" si="11"/>
        <v>#DIV/0!</v>
      </c>
    </row>
    <row r="76" spans="2:15" customFormat="1" x14ac:dyDescent="0.3">
      <c r="B76" s="66" t="s">
        <v>30</v>
      </c>
      <c r="C76" s="81"/>
      <c r="D76" s="81"/>
      <c r="E76" s="80"/>
      <c r="F76" s="79"/>
      <c r="G76" s="80"/>
      <c r="H76" s="70"/>
      <c r="I76" s="25">
        <f>SUM(C76:H76)</f>
        <v>0</v>
      </c>
      <c r="J76" s="72"/>
      <c r="K76" s="26" t="e">
        <f t="shared" si="9"/>
        <v>#DIV/0!</v>
      </c>
      <c r="L76" s="72"/>
      <c r="M76" s="26" t="e">
        <f t="shared" si="10"/>
        <v>#DIV/0!</v>
      </c>
      <c r="N76" s="72"/>
      <c r="O76" s="26" t="e">
        <f t="shared" si="11"/>
        <v>#DIV/0!</v>
      </c>
    </row>
    <row r="77" spans="2:15" customFormat="1" x14ac:dyDescent="0.3">
      <c r="B77" s="62" t="s">
        <v>67</v>
      </c>
      <c r="C77" s="67"/>
      <c r="D77" s="67"/>
      <c r="E77" s="62"/>
      <c r="F77" s="68">
        <v>4</v>
      </c>
      <c r="G77" s="62"/>
      <c r="H77" s="69"/>
      <c r="I77" s="23">
        <f>SUM(C77:H77)</f>
        <v>4</v>
      </c>
      <c r="J77" s="71">
        <v>1</v>
      </c>
      <c r="K77" s="24">
        <f t="shared" si="9"/>
        <v>0.25</v>
      </c>
      <c r="L77" s="71">
        <v>3</v>
      </c>
      <c r="M77" s="24">
        <f t="shared" si="10"/>
        <v>0.75</v>
      </c>
      <c r="N77" s="71"/>
      <c r="O77" s="24">
        <f t="shared" si="11"/>
        <v>0</v>
      </c>
    </row>
    <row r="78" spans="2:15" customFormat="1" x14ac:dyDescent="0.3">
      <c r="B78" s="66" t="s">
        <v>30</v>
      </c>
      <c r="C78" s="81"/>
      <c r="D78" s="81"/>
      <c r="E78" s="80"/>
      <c r="F78" s="79">
        <v>3</v>
      </c>
      <c r="G78" s="80"/>
      <c r="H78" s="70"/>
      <c r="I78" s="25">
        <f>C78+F78+H78</f>
        <v>3</v>
      </c>
      <c r="J78" s="72">
        <v>1</v>
      </c>
      <c r="K78" s="26">
        <f t="shared" si="9"/>
        <v>0.33333333333333331</v>
      </c>
      <c r="L78" s="72">
        <v>2</v>
      </c>
      <c r="M78" s="26">
        <f t="shared" si="10"/>
        <v>0.66666666666666663</v>
      </c>
      <c r="N78" s="72"/>
      <c r="O78" s="26">
        <f t="shared" si="11"/>
        <v>0</v>
      </c>
    </row>
    <row r="79" spans="2:15" customFormat="1" x14ac:dyDescent="0.3">
      <c r="B79" s="62" t="s">
        <v>65</v>
      </c>
      <c r="C79" s="67"/>
      <c r="D79" s="67"/>
      <c r="E79" s="62"/>
      <c r="F79" s="68">
        <v>1</v>
      </c>
      <c r="G79" s="62"/>
      <c r="H79" s="69"/>
      <c r="I79" s="23">
        <f>SUM(C79:H79)</f>
        <v>1</v>
      </c>
      <c r="J79" s="71"/>
      <c r="K79" s="24">
        <f t="shared" si="9"/>
        <v>0</v>
      </c>
      <c r="L79" s="71"/>
      <c r="M79" s="24">
        <f t="shared" si="10"/>
        <v>0</v>
      </c>
      <c r="N79" s="71"/>
      <c r="O79" s="24">
        <f t="shared" si="11"/>
        <v>0</v>
      </c>
    </row>
    <row r="80" spans="2:15" customFormat="1" x14ac:dyDescent="0.3">
      <c r="B80" s="66" t="s">
        <v>30</v>
      </c>
      <c r="C80" s="81"/>
      <c r="D80" s="81"/>
      <c r="E80" s="80"/>
      <c r="F80" s="79">
        <v>1</v>
      </c>
      <c r="G80" s="80"/>
      <c r="H80" s="70"/>
      <c r="I80" s="25">
        <f>C80+F80+H80</f>
        <v>1</v>
      </c>
      <c r="J80" s="72"/>
      <c r="K80" s="26">
        <f t="shared" si="9"/>
        <v>0</v>
      </c>
      <c r="L80" s="72"/>
      <c r="M80" s="26">
        <f t="shared" si="10"/>
        <v>0</v>
      </c>
      <c r="N80" s="72"/>
      <c r="O80" s="26">
        <f t="shared" si="11"/>
        <v>0</v>
      </c>
    </row>
    <row r="81" spans="2:23" customFormat="1" x14ac:dyDescent="0.3">
      <c r="B81" s="62" t="s">
        <v>66</v>
      </c>
      <c r="C81" s="67"/>
      <c r="D81" s="67"/>
      <c r="E81" s="62"/>
      <c r="F81" s="68"/>
      <c r="G81" s="62"/>
      <c r="H81" s="69"/>
      <c r="I81" s="23">
        <f>SUM(C81:H81)</f>
        <v>0</v>
      </c>
      <c r="J81" s="71"/>
      <c r="K81" s="24" t="e">
        <f t="shared" si="9"/>
        <v>#DIV/0!</v>
      </c>
      <c r="L81" s="71"/>
      <c r="M81" s="24" t="e">
        <f t="shared" si="10"/>
        <v>#DIV/0!</v>
      </c>
      <c r="N81" s="71"/>
      <c r="O81" s="24" t="e">
        <f t="shared" si="11"/>
        <v>#DIV/0!</v>
      </c>
      <c r="P81" s="1"/>
      <c r="Q81" s="1"/>
      <c r="R81" s="1"/>
      <c r="S81" s="1"/>
      <c r="T81" s="1"/>
      <c r="U81" s="1"/>
      <c r="V81" s="1"/>
      <c r="W81" s="1"/>
    </row>
    <row r="82" spans="2:23" customFormat="1" x14ac:dyDescent="0.3">
      <c r="B82" s="66" t="s">
        <v>30</v>
      </c>
      <c r="C82" s="81"/>
      <c r="D82" s="81"/>
      <c r="E82" s="80"/>
      <c r="F82" s="79"/>
      <c r="G82" s="80"/>
      <c r="H82" s="70"/>
      <c r="I82" s="25">
        <f>SUM(C82:H82)</f>
        <v>0</v>
      </c>
      <c r="J82" s="72"/>
      <c r="K82" s="26" t="e">
        <f t="shared" si="9"/>
        <v>#DIV/0!</v>
      </c>
      <c r="L82" s="72"/>
      <c r="M82" s="26" t="e">
        <f t="shared" si="10"/>
        <v>#DIV/0!</v>
      </c>
      <c r="N82" s="72"/>
      <c r="O82" s="26" t="e">
        <f t="shared" si="11"/>
        <v>#DIV/0!</v>
      </c>
      <c r="P82" s="1"/>
      <c r="Q82" s="1"/>
      <c r="R82" s="1"/>
      <c r="S82" s="1"/>
      <c r="T82" s="1"/>
      <c r="U82" s="1"/>
      <c r="V82" s="1"/>
      <c r="W82" s="1"/>
    </row>
    <row r="83" spans="2:23" customFormat="1" x14ac:dyDescent="0.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customFormat="1" x14ac:dyDescent="0.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customFormat="1" x14ac:dyDescent="0.3">
      <c r="C85" s="85" t="s">
        <v>17</v>
      </c>
      <c r="D85" s="85"/>
      <c r="E85" s="86"/>
      <c r="F85" s="87" t="s">
        <v>18</v>
      </c>
      <c r="G85" s="88"/>
      <c r="H85" s="15" t="s">
        <v>19</v>
      </c>
      <c r="V85" s="1"/>
      <c r="W85" s="1"/>
    </row>
    <row r="86" spans="2:23" customFormat="1" ht="15.6" x14ac:dyDescent="0.3">
      <c r="B86" s="16" t="s">
        <v>31</v>
      </c>
      <c r="C86" s="19" t="s">
        <v>21</v>
      </c>
      <c r="D86" s="17" t="s">
        <v>22</v>
      </c>
      <c r="E86" s="18" t="s">
        <v>23</v>
      </c>
      <c r="F86" s="19" t="s">
        <v>24</v>
      </c>
      <c r="G86" s="18" t="s">
        <v>25</v>
      </c>
      <c r="H86" s="20" t="s">
        <v>26</v>
      </c>
      <c r="I86" s="20" t="s">
        <v>15</v>
      </c>
      <c r="J86" s="21" t="s">
        <v>27</v>
      </c>
      <c r="K86" s="27" t="s">
        <v>28</v>
      </c>
      <c r="L86" s="21" t="s">
        <v>29</v>
      </c>
      <c r="M86" s="22" t="s">
        <v>28</v>
      </c>
      <c r="N86" s="21" t="s">
        <v>47</v>
      </c>
      <c r="O86" s="22" t="s">
        <v>5</v>
      </c>
      <c r="P86" s="28" t="s">
        <v>32</v>
      </c>
      <c r="Q86" s="29" t="s">
        <v>5</v>
      </c>
      <c r="R86" s="28" t="s">
        <v>33</v>
      </c>
      <c r="S86" s="29" t="s">
        <v>5</v>
      </c>
      <c r="T86" s="28" t="s">
        <v>34</v>
      </c>
      <c r="U86" s="29" t="s">
        <v>5</v>
      </c>
      <c r="V86" s="1"/>
      <c r="W86" s="1"/>
    </row>
    <row r="87" spans="2:23" customFormat="1" x14ac:dyDescent="0.3">
      <c r="B87" s="64" t="s">
        <v>48</v>
      </c>
      <c r="C87" s="67">
        <v>183</v>
      </c>
      <c r="D87" s="67">
        <v>458</v>
      </c>
      <c r="E87" s="62">
        <v>554</v>
      </c>
      <c r="F87" s="68">
        <v>86</v>
      </c>
      <c r="G87" s="62">
        <v>12</v>
      </c>
      <c r="H87" s="69">
        <v>26</v>
      </c>
      <c r="I87" s="23">
        <f>SUM(C87:H87)</f>
        <v>1319</v>
      </c>
      <c r="J87" s="71">
        <v>817</v>
      </c>
      <c r="K87" s="24">
        <f>J87/I87</f>
        <v>0.61940864291129649</v>
      </c>
      <c r="L87" s="71">
        <v>320</v>
      </c>
      <c r="M87" s="24">
        <f>L87/I87</f>
        <v>0.24260803639120546</v>
      </c>
      <c r="N87" s="71">
        <v>187</v>
      </c>
      <c r="O87" s="24">
        <f>N87/I87</f>
        <v>0.14177407126611069</v>
      </c>
      <c r="P87" s="74">
        <v>428</v>
      </c>
      <c r="Q87" s="30">
        <f>P87/I87</f>
        <v>0.32448824867323728</v>
      </c>
      <c r="R87" s="74">
        <v>202</v>
      </c>
      <c r="S87" s="30">
        <f>R87/I87</f>
        <v>0.15314632297194844</v>
      </c>
      <c r="T87" s="74">
        <v>634</v>
      </c>
      <c r="U87" s="30">
        <f>T87/I87</f>
        <v>0.48066717210007581</v>
      </c>
      <c r="V87" s="1"/>
      <c r="W87" s="1"/>
    </row>
    <row r="88" spans="2:23" customFormat="1" x14ac:dyDescent="0.3">
      <c r="B88" s="65" t="s">
        <v>30</v>
      </c>
      <c r="C88" s="81">
        <v>424</v>
      </c>
      <c r="D88" s="81"/>
      <c r="E88" s="80"/>
      <c r="F88" s="79">
        <v>53</v>
      </c>
      <c r="G88" s="80"/>
      <c r="H88" s="70">
        <v>15</v>
      </c>
      <c r="I88" s="25">
        <f>SUM(C88:H88)</f>
        <v>492</v>
      </c>
      <c r="J88" s="72">
        <v>356</v>
      </c>
      <c r="K88" s="26">
        <f t="shared" ref="K88:K124" si="12">J88/I88</f>
        <v>0.72357723577235777</v>
      </c>
      <c r="L88" s="72">
        <v>111</v>
      </c>
      <c r="M88" s="26">
        <f t="shared" ref="M88:M124" si="13">L88/I88</f>
        <v>0.22560975609756098</v>
      </c>
      <c r="N88" s="72">
        <v>25</v>
      </c>
      <c r="O88" s="26">
        <f t="shared" ref="O88:O124" si="14">N88/I88</f>
        <v>5.08130081300813E-2</v>
      </c>
      <c r="P88" s="75">
        <v>171</v>
      </c>
      <c r="Q88" s="31">
        <f t="shared" ref="Q88:Q114" si="15">P88/I88</f>
        <v>0.34756097560975607</v>
      </c>
      <c r="R88" s="75">
        <v>127</v>
      </c>
      <c r="S88" s="31">
        <f t="shared" ref="S88:S114" si="16">R88/I88</f>
        <v>0.258130081300813</v>
      </c>
      <c r="T88" s="75">
        <v>173</v>
      </c>
      <c r="U88" s="31">
        <f t="shared" ref="U88:U114" si="17">T88/I88</f>
        <v>0.3516260162601626</v>
      </c>
      <c r="V88" s="1"/>
      <c r="W88" s="1"/>
    </row>
    <row r="89" spans="2:23" customFormat="1" x14ac:dyDescent="0.3">
      <c r="B89" s="62" t="s">
        <v>70</v>
      </c>
      <c r="C89" s="67"/>
      <c r="D89" s="67"/>
      <c r="E89" s="62"/>
      <c r="F89" s="68"/>
      <c r="G89" s="62"/>
      <c r="H89" s="69"/>
      <c r="I89" s="23">
        <f>SUM(C89:H89)</f>
        <v>0</v>
      </c>
      <c r="J89" s="71"/>
      <c r="K89" s="24" t="e">
        <f t="shared" si="12"/>
        <v>#DIV/0!</v>
      </c>
      <c r="L89" s="71"/>
      <c r="M89" s="24" t="e">
        <f t="shared" si="13"/>
        <v>#DIV/0!</v>
      </c>
      <c r="N89" s="71"/>
      <c r="O89" s="24" t="e">
        <f t="shared" si="14"/>
        <v>#DIV/0!</v>
      </c>
      <c r="P89" s="74"/>
      <c r="Q89" s="30" t="e">
        <f t="shared" si="15"/>
        <v>#DIV/0!</v>
      </c>
      <c r="R89" s="74"/>
      <c r="S89" s="30" t="e">
        <f t="shared" si="16"/>
        <v>#DIV/0!</v>
      </c>
      <c r="T89" s="74"/>
      <c r="U89" s="30" t="e">
        <f t="shared" si="17"/>
        <v>#DIV/0!</v>
      </c>
      <c r="V89" s="1"/>
      <c r="W89" s="1"/>
    </row>
    <row r="90" spans="2:23" customFormat="1" x14ac:dyDescent="0.3">
      <c r="B90" s="66" t="s">
        <v>30</v>
      </c>
      <c r="C90" s="81"/>
      <c r="D90" s="81"/>
      <c r="E90" s="80"/>
      <c r="F90" s="79"/>
      <c r="G90" s="80"/>
      <c r="H90" s="70"/>
      <c r="I90" s="25">
        <f>SUM(C90:H90)</f>
        <v>0</v>
      </c>
      <c r="J90" s="72"/>
      <c r="K90" s="26" t="e">
        <f t="shared" si="12"/>
        <v>#DIV/0!</v>
      </c>
      <c r="L90" s="72"/>
      <c r="M90" s="26" t="e">
        <f t="shared" si="13"/>
        <v>#DIV/0!</v>
      </c>
      <c r="N90" s="72"/>
      <c r="O90" s="26" t="e">
        <f t="shared" si="14"/>
        <v>#DIV/0!</v>
      </c>
      <c r="P90" s="75"/>
      <c r="Q90" s="31" t="e">
        <f t="shared" si="15"/>
        <v>#DIV/0!</v>
      </c>
      <c r="R90" s="75"/>
      <c r="S90" s="31" t="e">
        <f t="shared" si="16"/>
        <v>#DIV/0!</v>
      </c>
      <c r="T90" s="75"/>
      <c r="U90" s="31" t="e">
        <f t="shared" si="17"/>
        <v>#DIV/0!</v>
      </c>
      <c r="V90" s="1"/>
      <c r="W90" s="1"/>
    </row>
    <row r="91" spans="2:23" customFormat="1" x14ac:dyDescent="0.3">
      <c r="B91" s="62" t="s">
        <v>51</v>
      </c>
      <c r="C91" s="67"/>
      <c r="D91" s="67"/>
      <c r="E91" s="62">
        <v>35</v>
      </c>
      <c r="F91" s="68"/>
      <c r="G91" s="62"/>
      <c r="H91" s="69">
        <v>3</v>
      </c>
      <c r="I91" s="23">
        <f t="shared" ref="I91:I103" si="18">SUM(C91:H91)</f>
        <v>38</v>
      </c>
      <c r="J91" s="71">
        <v>22</v>
      </c>
      <c r="K91" s="24">
        <f t="shared" si="12"/>
        <v>0.57894736842105265</v>
      </c>
      <c r="L91" s="71">
        <v>21</v>
      </c>
      <c r="M91" s="24">
        <f t="shared" si="13"/>
        <v>0.55263157894736847</v>
      </c>
      <c r="N91" s="71"/>
      <c r="O91" s="24">
        <f t="shared" si="14"/>
        <v>0</v>
      </c>
      <c r="P91" s="74">
        <v>43</v>
      </c>
      <c r="Q91" s="30">
        <f t="shared" si="15"/>
        <v>1.131578947368421</v>
      </c>
      <c r="R91" s="74"/>
      <c r="S91" s="30">
        <f t="shared" si="16"/>
        <v>0</v>
      </c>
      <c r="T91" s="74"/>
      <c r="U91" s="30">
        <f t="shared" si="17"/>
        <v>0</v>
      </c>
      <c r="V91" s="1"/>
      <c r="W91" s="1"/>
    </row>
    <row r="92" spans="2:23" customFormat="1" x14ac:dyDescent="0.3">
      <c r="B92" s="66" t="s">
        <v>30</v>
      </c>
      <c r="C92" s="81">
        <v>15</v>
      </c>
      <c r="D92" s="81"/>
      <c r="E92" s="80"/>
      <c r="F92" s="79"/>
      <c r="G92" s="80"/>
      <c r="H92" s="70">
        <v>3</v>
      </c>
      <c r="I92" s="25">
        <f>SUM(C92:H92)</f>
        <v>18</v>
      </c>
      <c r="J92" s="72">
        <v>10</v>
      </c>
      <c r="K92" s="26">
        <f t="shared" si="12"/>
        <v>0.55555555555555558</v>
      </c>
      <c r="L92" s="72">
        <v>8</v>
      </c>
      <c r="M92" s="26">
        <f t="shared" si="13"/>
        <v>0.44444444444444442</v>
      </c>
      <c r="N92" s="72"/>
      <c r="O92" s="26">
        <f t="shared" si="14"/>
        <v>0</v>
      </c>
      <c r="P92" s="75">
        <v>18</v>
      </c>
      <c r="Q92" s="31">
        <f t="shared" si="15"/>
        <v>1</v>
      </c>
      <c r="R92" s="75"/>
      <c r="S92" s="31">
        <f t="shared" si="16"/>
        <v>0</v>
      </c>
      <c r="T92" s="75"/>
      <c r="U92" s="31">
        <f t="shared" si="17"/>
        <v>0</v>
      </c>
      <c r="V92" s="1"/>
      <c r="W92" s="1"/>
    </row>
    <row r="93" spans="2:23" customFormat="1" x14ac:dyDescent="0.3">
      <c r="B93" s="62" t="s">
        <v>71</v>
      </c>
      <c r="C93" s="67"/>
      <c r="D93" s="67"/>
      <c r="E93" s="62">
        <v>29</v>
      </c>
      <c r="F93" s="68">
        <v>17</v>
      </c>
      <c r="G93" s="62"/>
      <c r="H93" s="69">
        <v>2</v>
      </c>
      <c r="I93" s="23">
        <f t="shared" si="18"/>
        <v>48</v>
      </c>
      <c r="J93" s="71">
        <v>35</v>
      </c>
      <c r="K93" s="24">
        <f t="shared" si="12"/>
        <v>0.72916666666666663</v>
      </c>
      <c r="L93" s="71">
        <v>13</v>
      </c>
      <c r="M93" s="24">
        <f t="shared" si="13"/>
        <v>0.27083333333333331</v>
      </c>
      <c r="N93" s="71"/>
      <c r="O93" s="24">
        <f t="shared" si="14"/>
        <v>0</v>
      </c>
      <c r="P93" s="74">
        <v>10</v>
      </c>
      <c r="Q93" s="30">
        <f t="shared" si="15"/>
        <v>0.20833333333333334</v>
      </c>
      <c r="R93" s="74">
        <v>30</v>
      </c>
      <c r="S93" s="30">
        <f t="shared" si="16"/>
        <v>0.625</v>
      </c>
      <c r="T93" s="74">
        <v>8</v>
      </c>
      <c r="U93" s="30">
        <f t="shared" si="17"/>
        <v>0.16666666666666666</v>
      </c>
      <c r="V93" s="1"/>
      <c r="W93" s="1"/>
    </row>
    <row r="94" spans="2:23" customFormat="1" x14ac:dyDescent="0.3">
      <c r="B94" s="66" t="s">
        <v>30</v>
      </c>
      <c r="C94" s="81">
        <v>29</v>
      </c>
      <c r="D94" s="81"/>
      <c r="E94" s="80"/>
      <c r="F94" s="79">
        <v>17</v>
      </c>
      <c r="G94" s="80"/>
      <c r="H94" s="70">
        <v>2</v>
      </c>
      <c r="I94" s="25">
        <f>SUM(C94:H94)</f>
        <v>48</v>
      </c>
      <c r="J94" s="72">
        <v>35</v>
      </c>
      <c r="K94" s="26">
        <f t="shared" si="12"/>
        <v>0.72916666666666663</v>
      </c>
      <c r="L94" s="72">
        <v>13</v>
      </c>
      <c r="M94" s="26">
        <f t="shared" si="13"/>
        <v>0.27083333333333331</v>
      </c>
      <c r="N94" s="72"/>
      <c r="O94" s="26">
        <f t="shared" si="14"/>
        <v>0</v>
      </c>
      <c r="P94" s="75">
        <v>10</v>
      </c>
      <c r="Q94" s="31">
        <f t="shared" si="15"/>
        <v>0.20833333333333334</v>
      </c>
      <c r="R94" s="75">
        <v>30</v>
      </c>
      <c r="S94" s="31">
        <f t="shared" si="16"/>
        <v>0.625</v>
      </c>
      <c r="T94" s="75">
        <v>8</v>
      </c>
      <c r="U94" s="31">
        <f t="shared" si="17"/>
        <v>0.16666666666666666</v>
      </c>
      <c r="V94" s="1"/>
      <c r="W94" s="1"/>
    </row>
    <row r="95" spans="2:23" customFormat="1" x14ac:dyDescent="0.3">
      <c r="B95" s="62" t="s">
        <v>53</v>
      </c>
      <c r="C95" s="67">
        <v>126</v>
      </c>
      <c r="D95" s="67">
        <v>190</v>
      </c>
      <c r="E95" s="62">
        <v>65</v>
      </c>
      <c r="F95" s="68">
        <v>34</v>
      </c>
      <c r="G95" s="62"/>
      <c r="H95" s="69"/>
      <c r="I95" s="23">
        <f t="shared" si="18"/>
        <v>415</v>
      </c>
      <c r="J95" s="71">
        <v>150</v>
      </c>
      <c r="K95" s="24">
        <f t="shared" si="12"/>
        <v>0.36144578313253012</v>
      </c>
      <c r="L95" s="71">
        <v>137</v>
      </c>
      <c r="M95" s="24">
        <f t="shared" si="13"/>
        <v>0.33012048192771082</v>
      </c>
      <c r="N95" s="71">
        <v>128</v>
      </c>
      <c r="O95" s="24">
        <f t="shared" si="14"/>
        <v>0.30843373493975906</v>
      </c>
      <c r="P95" s="74">
        <v>24</v>
      </c>
      <c r="Q95" s="30">
        <f t="shared" si="15"/>
        <v>5.7831325301204821E-2</v>
      </c>
      <c r="R95" s="74"/>
      <c r="S95" s="30">
        <f t="shared" si="16"/>
        <v>0</v>
      </c>
      <c r="T95" s="74">
        <v>391</v>
      </c>
      <c r="U95" s="30">
        <f t="shared" si="17"/>
        <v>0.94216867469879517</v>
      </c>
      <c r="V95" s="1"/>
      <c r="W95" s="1"/>
    </row>
    <row r="96" spans="2:23" customFormat="1" x14ac:dyDescent="0.3">
      <c r="B96" s="66" t="s">
        <v>30</v>
      </c>
      <c r="C96" s="81">
        <v>46</v>
      </c>
      <c r="D96" s="81"/>
      <c r="E96" s="80"/>
      <c r="F96" s="79">
        <v>2</v>
      </c>
      <c r="G96" s="80"/>
      <c r="H96" s="70"/>
      <c r="I96" s="25">
        <f>SUM(C96:H96)</f>
        <v>48</v>
      </c>
      <c r="J96" s="72">
        <v>23</v>
      </c>
      <c r="K96" s="26">
        <f t="shared" si="12"/>
        <v>0.47916666666666669</v>
      </c>
      <c r="L96" s="72">
        <v>14</v>
      </c>
      <c r="M96" s="26">
        <f t="shared" si="13"/>
        <v>0.29166666666666669</v>
      </c>
      <c r="N96" s="72">
        <v>11</v>
      </c>
      <c r="O96" s="26">
        <f t="shared" si="14"/>
        <v>0.22916666666666666</v>
      </c>
      <c r="P96" s="75">
        <v>1</v>
      </c>
      <c r="Q96" s="31">
        <f t="shared" si="15"/>
        <v>2.0833333333333332E-2</v>
      </c>
      <c r="R96" s="75"/>
      <c r="S96" s="31">
        <f t="shared" si="16"/>
        <v>0</v>
      </c>
      <c r="T96" s="75">
        <v>47</v>
      </c>
      <c r="U96" s="31">
        <f t="shared" si="17"/>
        <v>0.97916666666666663</v>
      </c>
      <c r="V96" s="1"/>
      <c r="W96" s="1"/>
    </row>
    <row r="97" spans="2:23" customFormat="1" x14ac:dyDescent="0.3">
      <c r="B97" s="62" t="s">
        <v>54</v>
      </c>
      <c r="C97" s="67"/>
      <c r="D97" s="67">
        <v>12</v>
      </c>
      <c r="E97" s="62">
        <v>26</v>
      </c>
      <c r="F97" s="68">
        <v>2</v>
      </c>
      <c r="G97" s="62"/>
      <c r="H97" s="69"/>
      <c r="I97" s="23">
        <f t="shared" si="18"/>
        <v>40</v>
      </c>
      <c r="J97" s="71">
        <v>32</v>
      </c>
      <c r="K97" s="24">
        <f t="shared" si="12"/>
        <v>0.8</v>
      </c>
      <c r="L97" s="71">
        <v>8</v>
      </c>
      <c r="M97" s="24">
        <f t="shared" si="13"/>
        <v>0.2</v>
      </c>
      <c r="N97" s="71"/>
      <c r="O97" s="24">
        <f t="shared" si="14"/>
        <v>0</v>
      </c>
      <c r="P97" s="74"/>
      <c r="Q97" s="30">
        <f t="shared" si="15"/>
        <v>0</v>
      </c>
      <c r="R97" s="74">
        <v>12</v>
      </c>
      <c r="S97" s="30">
        <f t="shared" si="16"/>
        <v>0.3</v>
      </c>
      <c r="T97" s="74">
        <v>28</v>
      </c>
      <c r="U97" s="30">
        <f t="shared" si="17"/>
        <v>0.7</v>
      </c>
      <c r="V97" s="1"/>
      <c r="W97" s="1"/>
    </row>
    <row r="98" spans="2:23" customFormat="1" x14ac:dyDescent="0.3">
      <c r="B98" s="66" t="s">
        <v>30</v>
      </c>
      <c r="C98" s="81">
        <v>16</v>
      </c>
      <c r="D98" s="81"/>
      <c r="E98" s="80"/>
      <c r="F98" s="79">
        <v>1</v>
      </c>
      <c r="G98" s="80"/>
      <c r="H98" s="70"/>
      <c r="I98" s="25">
        <f>SUM(C98:H98)</f>
        <v>17</v>
      </c>
      <c r="J98" s="72">
        <v>13</v>
      </c>
      <c r="K98" s="26">
        <f t="shared" si="12"/>
        <v>0.76470588235294112</v>
      </c>
      <c r="L98" s="72">
        <v>4</v>
      </c>
      <c r="M98" s="26">
        <f t="shared" si="13"/>
        <v>0.23529411764705882</v>
      </c>
      <c r="N98" s="72"/>
      <c r="O98" s="26">
        <f t="shared" si="14"/>
        <v>0</v>
      </c>
      <c r="P98" s="75"/>
      <c r="Q98" s="31">
        <f t="shared" si="15"/>
        <v>0</v>
      </c>
      <c r="R98" s="75">
        <v>4</v>
      </c>
      <c r="S98" s="31">
        <f t="shared" si="16"/>
        <v>0.23529411764705882</v>
      </c>
      <c r="T98" s="75">
        <v>13</v>
      </c>
      <c r="U98" s="31">
        <f t="shared" si="17"/>
        <v>0.76470588235294112</v>
      </c>
      <c r="V98" s="1"/>
      <c r="W98" s="1"/>
    </row>
    <row r="99" spans="2:23" customFormat="1" x14ac:dyDescent="0.3">
      <c r="B99" s="62" t="s">
        <v>55</v>
      </c>
      <c r="C99" s="67"/>
      <c r="D99" s="67"/>
      <c r="E99" s="62">
        <v>60</v>
      </c>
      <c r="F99" s="68">
        <v>4</v>
      </c>
      <c r="G99" s="62">
        <v>4</v>
      </c>
      <c r="H99" s="69">
        <v>4</v>
      </c>
      <c r="I99" s="23">
        <f t="shared" si="18"/>
        <v>72</v>
      </c>
      <c r="J99" s="71">
        <v>52</v>
      </c>
      <c r="K99" s="24">
        <f t="shared" si="12"/>
        <v>0.72222222222222221</v>
      </c>
      <c r="L99" s="71">
        <v>20</v>
      </c>
      <c r="M99" s="24">
        <f t="shared" si="13"/>
        <v>0.27777777777777779</v>
      </c>
      <c r="N99" s="71"/>
      <c r="O99" s="24">
        <f t="shared" si="14"/>
        <v>0</v>
      </c>
      <c r="P99" s="74">
        <v>24</v>
      </c>
      <c r="Q99" s="30">
        <f t="shared" si="15"/>
        <v>0.33333333333333331</v>
      </c>
      <c r="R99" s="74"/>
      <c r="S99" s="30">
        <f t="shared" si="16"/>
        <v>0</v>
      </c>
      <c r="T99" s="74">
        <v>48</v>
      </c>
      <c r="U99" s="30">
        <f t="shared" si="17"/>
        <v>0.66666666666666663</v>
      </c>
      <c r="V99" s="1"/>
      <c r="W99" s="1"/>
    </row>
    <row r="100" spans="2:23" customFormat="1" x14ac:dyDescent="0.3">
      <c r="B100" s="66" t="s">
        <v>30</v>
      </c>
      <c r="C100" s="81">
        <v>24</v>
      </c>
      <c r="D100" s="81"/>
      <c r="E100" s="80"/>
      <c r="F100" s="79">
        <v>2</v>
      </c>
      <c r="G100" s="80"/>
      <c r="H100" s="70">
        <v>1</v>
      </c>
      <c r="I100" s="25">
        <f>SUM(C100:H100)</f>
        <v>27</v>
      </c>
      <c r="J100" s="72">
        <v>19</v>
      </c>
      <c r="K100" s="26">
        <f t="shared" si="12"/>
        <v>0.70370370370370372</v>
      </c>
      <c r="L100" s="72">
        <v>8</v>
      </c>
      <c r="M100" s="26">
        <f t="shared" si="13"/>
        <v>0.29629629629629628</v>
      </c>
      <c r="N100" s="72"/>
      <c r="O100" s="26">
        <f t="shared" si="14"/>
        <v>0</v>
      </c>
      <c r="P100" s="75">
        <v>9</v>
      </c>
      <c r="Q100" s="31">
        <f t="shared" si="15"/>
        <v>0.33333333333333331</v>
      </c>
      <c r="R100" s="75"/>
      <c r="S100" s="31">
        <f t="shared" si="16"/>
        <v>0</v>
      </c>
      <c r="T100" s="75">
        <v>18</v>
      </c>
      <c r="U100" s="31">
        <f t="shared" si="17"/>
        <v>0.66666666666666663</v>
      </c>
      <c r="V100" s="1"/>
      <c r="W100" s="1"/>
    </row>
    <row r="101" spans="2:23" customFormat="1" x14ac:dyDescent="0.3">
      <c r="B101" s="62" t="s">
        <v>56</v>
      </c>
      <c r="C101" s="67">
        <v>3</v>
      </c>
      <c r="D101" s="67">
        <v>6</v>
      </c>
      <c r="E101" s="62"/>
      <c r="F101" s="68">
        <v>4</v>
      </c>
      <c r="G101" s="62"/>
      <c r="H101" s="73"/>
      <c r="I101" s="23">
        <f t="shared" si="18"/>
        <v>13</v>
      </c>
      <c r="J101" s="71">
        <v>10</v>
      </c>
      <c r="K101" s="24">
        <f t="shared" si="12"/>
        <v>0.76923076923076927</v>
      </c>
      <c r="L101" s="71">
        <v>3</v>
      </c>
      <c r="M101" s="24">
        <f t="shared" si="13"/>
        <v>0.23076923076923078</v>
      </c>
      <c r="N101" s="71"/>
      <c r="O101" s="24">
        <f t="shared" si="14"/>
        <v>0</v>
      </c>
      <c r="P101" s="74">
        <v>7</v>
      </c>
      <c r="Q101" s="30">
        <f t="shared" si="15"/>
        <v>0.53846153846153844</v>
      </c>
      <c r="R101" s="74">
        <v>3</v>
      </c>
      <c r="S101" s="30">
        <f t="shared" si="16"/>
        <v>0.23076923076923078</v>
      </c>
      <c r="T101" s="74">
        <v>3</v>
      </c>
      <c r="U101" s="30">
        <f t="shared" si="17"/>
        <v>0.23076923076923078</v>
      </c>
      <c r="V101" s="1"/>
      <c r="W101" s="1"/>
    </row>
    <row r="102" spans="2:23" customFormat="1" x14ac:dyDescent="0.3">
      <c r="B102" s="66" t="s">
        <v>30</v>
      </c>
      <c r="C102" s="81">
        <v>9</v>
      </c>
      <c r="D102" s="81"/>
      <c r="E102" s="80"/>
      <c r="F102" s="79">
        <v>4</v>
      </c>
      <c r="G102" s="80"/>
      <c r="H102" s="70"/>
      <c r="I102" s="25">
        <f>SUM(C102:H102)</f>
        <v>13</v>
      </c>
      <c r="J102" s="72">
        <v>10</v>
      </c>
      <c r="K102" s="26">
        <f t="shared" si="12"/>
        <v>0.76923076923076927</v>
      </c>
      <c r="L102" s="72">
        <v>3</v>
      </c>
      <c r="M102" s="26">
        <f t="shared" si="13"/>
        <v>0.23076923076923078</v>
      </c>
      <c r="N102" s="72"/>
      <c r="O102" s="26">
        <f t="shared" si="14"/>
        <v>0</v>
      </c>
      <c r="P102" s="75">
        <v>7</v>
      </c>
      <c r="Q102" s="31">
        <f t="shared" si="15"/>
        <v>0.53846153846153844</v>
      </c>
      <c r="R102" s="75">
        <v>3</v>
      </c>
      <c r="S102" s="31">
        <f t="shared" si="16"/>
        <v>0.23076923076923078</v>
      </c>
      <c r="T102" s="75">
        <v>3</v>
      </c>
      <c r="U102" s="31">
        <f t="shared" si="17"/>
        <v>0.23076923076923078</v>
      </c>
      <c r="V102" s="1"/>
      <c r="W102" s="1"/>
    </row>
    <row r="103" spans="2:23" customFormat="1" x14ac:dyDescent="0.3">
      <c r="B103" s="62" t="s">
        <v>57</v>
      </c>
      <c r="C103" s="67"/>
      <c r="D103" s="67">
        <v>40</v>
      </c>
      <c r="E103" s="62">
        <v>18</v>
      </c>
      <c r="F103" s="68"/>
      <c r="G103" s="62">
        <v>2</v>
      </c>
      <c r="H103" s="69"/>
      <c r="I103" s="23">
        <f t="shared" si="18"/>
        <v>60</v>
      </c>
      <c r="J103" s="71">
        <v>53</v>
      </c>
      <c r="K103" s="24">
        <f t="shared" si="12"/>
        <v>0.8833333333333333</v>
      </c>
      <c r="L103" s="71">
        <v>7</v>
      </c>
      <c r="M103" s="24">
        <f t="shared" si="13"/>
        <v>0.11666666666666667</v>
      </c>
      <c r="N103" s="71"/>
      <c r="O103" s="24">
        <f t="shared" si="14"/>
        <v>0</v>
      </c>
      <c r="P103" s="74">
        <v>30</v>
      </c>
      <c r="Q103" s="30">
        <f t="shared" si="15"/>
        <v>0.5</v>
      </c>
      <c r="R103" s="74">
        <v>22</v>
      </c>
      <c r="S103" s="30">
        <f t="shared" si="16"/>
        <v>0.36666666666666664</v>
      </c>
      <c r="T103" s="74">
        <v>8</v>
      </c>
      <c r="U103" s="30">
        <f t="shared" si="17"/>
        <v>0.13333333333333333</v>
      </c>
      <c r="V103" s="1"/>
      <c r="W103" s="1"/>
    </row>
    <row r="104" spans="2:23" customFormat="1" x14ac:dyDescent="0.3">
      <c r="B104" s="66" t="s">
        <v>30</v>
      </c>
      <c r="C104" s="81">
        <v>19</v>
      </c>
      <c r="D104" s="81"/>
      <c r="E104" s="80"/>
      <c r="F104" s="79">
        <v>2</v>
      </c>
      <c r="G104" s="80"/>
      <c r="H104" s="70"/>
      <c r="I104" s="25">
        <f>SUM(C104:H104)</f>
        <v>21</v>
      </c>
      <c r="J104" s="72">
        <v>17</v>
      </c>
      <c r="K104" s="26">
        <f t="shared" si="12"/>
        <v>0.80952380952380953</v>
      </c>
      <c r="L104" s="72">
        <v>4</v>
      </c>
      <c r="M104" s="26">
        <f t="shared" si="13"/>
        <v>0.19047619047619047</v>
      </c>
      <c r="N104" s="72"/>
      <c r="O104" s="26">
        <f t="shared" si="14"/>
        <v>0</v>
      </c>
      <c r="P104" s="75">
        <v>11</v>
      </c>
      <c r="Q104" s="31">
        <f t="shared" si="15"/>
        <v>0.52380952380952384</v>
      </c>
      <c r="R104" s="75">
        <v>7</v>
      </c>
      <c r="S104" s="31">
        <f t="shared" si="16"/>
        <v>0.33333333333333331</v>
      </c>
      <c r="T104" s="75">
        <v>3</v>
      </c>
      <c r="U104" s="31">
        <f t="shared" si="17"/>
        <v>0.14285714285714285</v>
      </c>
      <c r="V104" s="1"/>
      <c r="W104" s="1"/>
    </row>
    <row r="105" spans="2:23" customFormat="1" x14ac:dyDescent="0.3">
      <c r="B105" s="62" t="s">
        <v>58</v>
      </c>
      <c r="C105" s="67">
        <v>6</v>
      </c>
      <c r="D105" s="67">
        <v>19</v>
      </c>
      <c r="E105" s="62">
        <v>44</v>
      </c>
      <c r="F105" s="68">
        <v>3</v>
      </c>
      <c r="G105" s="62"/>
      <c r="H105" s="69"/>
      <c r="I105" s="23">
        <f>SUM(C105:H105)</f>
        <v>72</v>
      </c>
      <c r="J105" s="71">
        <v>40</v>
      </c>
      <c r="K105" s="24">
        <f t="shared" si="12"/>
        <v>0.55555555555555558</v>
      </c>
      <c r="L105" s="71">
        <v>22</v>
      </c>
      <c r="M105" s="24">
        <f t="shared" si="13"/>
        <v>0.30555555555555558</v>
      </c>
      <c r="N105" s="71">
        <v>10</v>
      </c>
      <c r="O105" s="24">
        <f t="shared" si="14"/>
        <v>0.1388888888888889</v>
      </c>
      <c r="P105" s="74">
        <v>39</v>
      </c>
      <c r="Q105" s="30">
        <f t="shared" si="15"/>
        <v>0.54166666666666663</v>
      </c>
      <c r="R105" s="74">
        <v>15</v>
      </c>
      <c r="S105" s="30">
        <f t="shared" si="16"/>
        <v>0.20833333333333334</v>
      </c>
      <c r="T105" s="74">
        <v>18</v>
      </c>
      <c r="U105" s="30">
        <f t="shared" si="17"/>
        <v>0.25</v>
      </c>
      <c r="V105" s="1"/>
      <c r="W105" s="1"/>
    </row>
    <row r="106" spans="2:23" customFormat="1" x14ac:dyDescent="0.3">
      <c r="B106" s="66" t="s">
        <v>30</v>
      </c>
      <c r="C106" s="81">
        <v>28</v>
      </c>
      <c r="D106" s="81"/>
      <c r="E106" s="80"/>
      <c r="F106" s="79">
        <v>2</v>
      </c>
      <c r="G106" s="80"/>
      <c r="H106" s="70"/>
      <c r="I106" s="25">
        <f>SUM(C106:H106)</f>
        <v>30</v>
      </c>
      <c r="J106" s="72">
        <v>20</v>
      </c>
      <c r="K106" s="26">
        <f t="shared" si="12"/>
        <v>0.66666666666666663</v>
      </c>
      <c r="L106" s="72">
        <v>7</v>
      </c>
      <c r="M106" s="26">
        <f t="shared" si="13"/>
        <v>0.23333333333333334</v>
      </c>
      <c r="N106" s="72">
        <v>3</v>
      </c>
      <c r="O106" s="26">
        <f t="shared" si="14"/>
        <v>0.1</v>
      </c>
      <c r="P106" s="75">
        <v>16</v>
      </c>
      <c r="Q106" s="31">
        <f t="shared" si="15"/>
        <v>0.53333333333333333</v>
      </c>
      <c r="R106" s="75">
        <v>7</v>
      </c>
      <c r="S106" s="31">
        <f t="shared" si="16"/>
        <v>0.23333333333333334</v>
      </c>
      <c r="T106" s="75">
        <v>7</v>
      </c>
      <c r="U106" s="31">
        <f t="shared" si="17"/>
        <v>0.23333333333333334</v>
      </c>
      <c r="V106" s="1"/>
      <c r="W106" s="1"/>
    </row>
    <row r="107" spans="2:23" customFormat="1" x14ac:dyDescent="0.3">
      <c r="B107" s="62" t="s">
        <v>59</v>
      </c>
      <c r="C107" s="67"/>
      <c r="D107" s="67"/>
      <c r="E107" s="62">
        <v>34</v>
      </c>
      <c r="F107" s="68"/>
      <c r="G107" s="62"/>
      <c r="H107" s="69">
        <v>4</v>
      </c>
      <c r="I107" s="23">
        <f t="shared" ref="I107:I114" si="19">SUM(C107:H107)</f>
        <v>38</v>
      </c>
      <c r="J107" s="71">
        <v>34</v>
      </c>
      <c r="K107" s="24">
        <f t="shared" si="12"/>
        <v>0.89473684210526316</v>
      </c>
      <c r="L107" s="71">
        <v>4</v>
      </c>
      <c r="M107" s="24">
        <f t="shared" si="13"/>
        <v>0.10526315789473684</v>
      </c>
      <c r="N107" s="71"/>
      <c r="O107" s="24">
        <f t="shared" si="14"/>
        <v>0</v>
      </c>
      <c r="P107" s="74">
        <v>38</v>
      </c>
      <c r="Q107" s="30">
        <f t="shared" si="15"/>
        <v>1</v>
      </c>
      <c r="R107" s="74"/>
      <c r="S107" s="30">
        <f t="shared" si="16"/>
        <v>0</v>
      </c>
      <c r="T107" s="74"/>
      <c r="U107" s="30">
        <f t="shared" si="17"/>
        <v>0</v>
      </c>
      <c r="V107" s="1"/>
      <c r="W107" s="1"/>
    </row>
    <row r="108" spans="2:23" customFormat="1" x14ac:dyDescent="0.3">
      <c r="B108" s="66" t="s">
        <v>30</v>
      </c>
      <c r="C108" s="81">
        <v>13</v>
      </c>
      <c r="D108" s="81"/>
      <c r="E108" s="80"/>
      <c r="F108" s="79"/>
      <c r="G108" s="80"/>
      <c r="H108" s="70">
        <v>2</v>
      </c>
      <c r="I108" s="25">
        <f t="shared" si="19"/>
        <v>15</v>
      </c>
      <c r="J108" s="72">
        <v>13</v>
      </c>
      <c r="K108" s="26">
        <f t="shared" si="12"/>
        <v>0.8666666666666667</v>
      </c>
      <c r="L108" s="72">
        <v>2</v>
      </c>
      <c r="M108" s="26">
        <f t="shared" si="13"/>
        <v>0.13333333333333333</v>
      </c>
      <c r="N108" s="72"/>
      <c r="O108" s="26">
        <f t="shared" si="14"/>
        <v>0</v>
      </c>
      <c r="P108" s="75">
        <v>15</v>
      </c>
      <c r="Q108" s="31">
        <f t="shared" si="15"/>
        <v>1</v>
      </c>
      <c r="R108" s="75"/>
      <c r="S108" s="31">
        <f t="shared" si="16"/>
        <v>0</v>
      </c>
      <c r="T108" s="75"/>
      <c r="U108" s="31">
        <f t="shared" si="17"/>
        <v>0</v>
      </c>
      <c r="V108" s="1"/>
      <c r="W108" s="1"/>
    </row>
    <row r="109" spans="2:23" customFormat="1" x14ac:dyDescent="0.3">
      <c r="B109" s="62" t="s">
        <v>60</v>
      </c>
      <c r="C109" s="67"/>
      <c r="D109" s="67">
        <v>15</v>
      </c>
      <c r="E109" s="62">
        <v>23</v>
      </c>
      <c r="F109" s="68">
        <v>5</v>
      </c>
      <c r="G109" s="62"/>
      <c r="H109" s="69">
        <v>3</v>
      </c>
      <c r="I109" s="23">
        <f t="shared" si="19"/>
        <v>46</v>
      </c>
      <c r="J109" s="71">
        <v>39</v>
      </c>
      <c r="K109" s="24">
        <f t="shared" si="12"/>
        <v>0.84782608695652173</v>
      </c>
      <c r="L109" s="71">
        <v>4</v>
      </c>
      <c r="M109" s="24">
        <f t="shared" si="13"/>
        <v>8.6956521739130432E-2</v>
      </c>
      <c r="N109" s="71">
        <v>3</v>
      </c>
      <c r="O109" s="24">
        <f t="shared" si="14"/>
        <v>6.5217391304347824E-2</v>
      </c>
      <c r="P109" s="74">
        <v>19</v>
      </c>
      <c r="Q109" s="30">
        <f t="shared" si="15"/>
        <v>0.41304347826086957</v>
      </c>
      <c r="R109" s="74">
        <v>17</v>
      </c>
      <c r="S109" s="30">
        <f t="shared" si="16"/>
        <v>0.36956521739130432</v>
      </c>
      <c r="T109" s="74">
        <v>10</v>
      </c>
      <c r="U109" s="30">
        <f t="shared" si="17"/>
        <v>0.21739130434782608</v>
      </c>
      <c r="V109" s="1"/>
      <c r="W109" s="1"/>
    </row>
    <row r="110" spans="2:23" customFormat="1" x14ac:dyDescent="0.3">
      <c r="B110" s="66" t="s">
        <v>30</v>
      </c>
      <c r="C110" s="81">
        <v>29</v>
      </c>
      <c r="D110" s="81"/>
      <c r="E110" s="80"/>
      <c r="F110" s="79">
        <v>4</v>
      </c>
      <c r="G110" s="80"/>
      <c r="H110" s="70">
        <v>2</v>
      </c>
      <c r="I110" s="25">
        <f t="shared" si="19"/>
        <v>35</v>
      </c>
      <c r="J110" s="72">
        <v>28</v>
      </c>
      <c r="K110" s="26">
        <f t="shared" si="12"/>
        <v>0.8</v>
      </c>
      <c r="L110" s="72">
        <v>4</v>
      </c>
      <c r="M110" s="26">
        <f t="shared" si="13"/>
        <v>0.11428571428571428</v>
      </c>
      <c r="N110" s="72">
        <v>3</v>
      </c>
      <c r="O110" s="26">
        <f t="shared" si="14"/>
        <v>8.5714285714285715E-2</v>
      </c>
      <c r="P110" s="75">
        <v>12</v>
      </c>
      <c r="Q110" s="31">
        <f t="shared" si="15"/>
        <v>0.34285714285714286</v>
      </c>
      <c r="R110" s="75">
        <v>13</v>
      </c>
      <c r="S110" s="31">
        <f t="shared" si="16"/>
        <v>0.37142857142857144</v>
      </c>
      <c r="T110" s="75">
        <v>10</v>
      </c>
      <c r="U110" s="31">
        <f t="shared" si="17"/>
        <v>0.2857142857142857</v>
      </c>
      <c r="V110" s="1"/>
      <c r="W110" s="1"/>
    </row>
    <row r="111" spans="2:23" customFormat="1" x14ac:dyDescent="0.3">
      <c r="B111" s="62" t="s">
        <v>61</v>
      </c>
      <c r="C111" s="67"/>
      <c r="D111" s="67">
        <v>8</v>
      </c>
      <c r="E111" s="62">
        <v>63</v>
      </c>
      <c r="F111" s="68">
        <v>3</v>
      </c>
      <c r="G111" s="62"/>
      <c r="H111" s="69"/>
      <c r="I111" s="23">
        <f t="shared" si="19"/>
        <v>74</v>
      </c>
      <c r="J111" s="71">
        <v>63</v>
      </c>
      <c r="K111" s="24">
        <f t="shared" si="12"/>
        <v>0.85135135135135132</v>
      </c>
      <c r="L111" s="71">
        <v>8</v>
      </c>
      <c r="M111" s="24">
        <f t="shared" si="13"/>
        <v>0.10810810810810811</v>
      </c>
      <c r="N111" s="71">
        <v>3</v>
      </c>
      <c r="O111" s="24">
        <f t="shared" si="14"/>
        <v>4.0540540540540543E-2</v>
      </c>
      <c r="P111" s="74">
        <v>3</v>
      </c>
      <c r="Q111" s="30">
        <f t="shared" si="15"/>
        <v>4.0540540540540543E-2</v>
      </c>
      <c r="R111" s="74">
        <v>15</v>
      </c>
      <c r="S111" s="30">
        <f t="shared" si="16"/>
        <v>0.20270270270270271</v>
      </c>
      <c r="T111" s="74">
        <v>56</v>
      </c>
      <c r="U111" s="30">
        <f t="shared" si="17"/>
        <v>0.7567567567567568</v>
      </c>
    </row>
    <row r="112" spans="2:23" customFormat="1" x14ac:dyDescent="0.3">
      <c r="B112" s="66" t="s">
        <v>30</v>
      </c>
      <c r="C112" s="81">
        <v>34</v>
      </c>
      <c r="D112" s="81"/>
      <c r="E112" s="80"/>
      <c r="F112" s="79">
        <v>3</v>
      </c>
      <c r="G112" s="80"/>
      <c r="H112" s="70"/>
      <c r="I112" s="25">
        <f t="shared" si="19"/>
        <v>37</v>
      </c>
      <c r="J112" s="72">
        <v>33</v>
      </c>
      <c r="K112" s="26">
        <f t="shared" si="12"/>
        <v>0.89189189189189189</v>
      </c>
      <c r="L112" s="72">
        <v>2</v>
      </c>
      <c r="M112" s="26">
        <f t="shared" si="13"/>
        <v>5.4054054054054057E-2</v>
      </c>
      <c r="N112" s="72">
        <v>2</v>
      </c>
      <c r="O112" s="26">
        <f t="shared" si="14"/>
        <v>5.4054054054054057E-2</v>
      </c>
      <c r="P112" s="75">
        <v>2</v>
      </c>
      <c r="Q112" s="31">
        <f t="shared" si="15"/>
        <v>5.4054054054054057E-2</v>
      </c>
      <c r="R112" s="75">
        <v>7</v>
      </c>
      <c r="S112" s="31">
        <f t="shared" si="16"/>
        <v>0.1891891891891892</v>
      </c>
      <c r="T112" s="75">
        <v>28</v>
      </c>
      <c r="U112" s="31">
        <f t="shared" si="17"/>
        <v>0.7567567567567568</v>
      </c>
    </row>
    <row r="113" spans="2:21" customFormat="1" x14ac:dyDescent="0.3">
      <c r="B113" s="62" t="s">
        <v>62</v>
      </c>
      <c r="C113" s="67">
        <v>48</v>
      </c>
      <c r="D113" s="67">
        <v>152</v>
      </c>
      <c r="E113" s="62">
        <v>32</v>
      </c>
      <c r="F113" s="68">
        <v>10</v>
      </c>
      <c r="G113" s="62"/>
      <c r="H113" s="69"/>
      <c r="I113" s="23">
        <f t="shared" si="19"/>
        <v>242</v>
      </c>
      <c r="J113" s="71">
        <v>150</v>
      </c>
      <c r="K113" s="24">
        <f t="shared" si="12"/>
        <v>0.6198347107438017</v>
      </c>
      <c r="L113" s="71">
        <v>50</v>
      </c>
      <c r="M113" s="24">
        <f t="shared" si="13"/>
        <v>0.20661157024793389</v>
      </c>
      <c r="N113" s="71">
        <v>42</v>
      </c>
      <c r="O113" s="24">
        <f t="shared" si="14"/>
        <v>0.17355371900826447</v>
      </c>
      <c r="P113" s="74">
        <v>173</v>
      </c>
      <c r="Q113" s="30">
        <f t="shared" si="15"/>
        <v>0.71487603305785119</v>
      </c>
      <c r="R113" s="74">
        <v>52</v>
      </c>
      <c r="S113" s="30">
        <f t="shared" si="16"/>
        <v>0.21487603305785125</v>
      </c>
      <c r="T113" s="74">
        <v>17</v>
      </c>
      <c r="U113" s="30">
        <f t="shared" si="17"/>
        <v>7.0247933884297523E-2</v>
      </c>
    </row>
    <row r="114" spans="2:21" customFormat="1" x14ac:dyDescent="0.3">
      <c r="B114" s="66" t="s">
        <v>30</v>
      </c>
      <c r="C114" s="81">
        <v>75</v>
      </c>
      <c r="D114" s="81"/>
      <c r="E114" s="80"/>
      <c r="F114" s="79">
        <v>10</v>
      </c>
      <c r="G114" s="80"/>
      <c r="H114" s="70"/>
      <c r="I114" s="25">
        <f t="shared" si="19"/>
        <v>85</v>
      </c>
      <c r="J114" s="72">
        <v>52</v>
      </c>
      <c r="K114" s="26">
        <f t="shared" si="12"/>
        <v>0.61176470588235299</v>
      </c>
      <c r="L114" s="72">
        <v>28</v>
      </c>
      <c r="M114" s="26">
        <f t="shared" si="13"/>
        <v>0.32941176470588235</v>
      </c>
      <c r="N114" s="72">
        <v>5</v>
      </c>
      <c r="O114" s="26">
        <f t="shared" si="14"/>
        <v>5.8823529411764705E-2</v>
      </c>
      <c r="P114" s="75">
        <v>59</v>
      </c>
      <c r="Q114" s="31">
        <f t="shared" si="15"/>
        <v>0.69411764705882351</v>
      </c>
      <c r="R114" s="75">
        <v>19</v>
      </c>
      <c r="S114" s="31">
        <f t="shared" si="16"/>
        <v>0.22352941176470589</v>
      </c>
      <c r="T114" s="75">
        <v>7</v>
      </c>
      <c r="U114" s="31">
        <f t="shared" si="17"/>
        <v>8.2352941176470587E-2</v>
      </c>
    </row>
    <row r="115" spans="2:21" customFormat="1" x14ac:dyDescent="0.3">
      <c r="B115" s="62" t="s">
        <v>63</v>
      </c>
      <c r="C115" s="67"/>
      <c r="D115" s="67">
        <v>4</v>
      </c>
      <c r="E115" s="62">
        <v>42</v>
      </c>
      <c r="F115" s="68">
        <v>4</v>
      </c>
      <c r="G115" s="62">
        <v>6</v>
      </c>
      <c r="H115" s="69">
        <v>2</v>
      </c>
      <c r="I115" s="23">
        <f>SUM(C115:H115)</f>
        <v>58</v>
      </c>
      <c r="J115" s="71">
        <v>37</v>
      </c>
      <c r="K115" s="24">
        <f t="shared" si="12"/>
        <v>0.63793103448275867</v>
      </c>
      <c r="L115" s="71">
        <v>21</v>
      </c>
      <c r="M115" s="24">
        <f t="shared" si="13"/>
        <v>0.36206896551724138</v>
      </c>
      <c r="N115" s="71"/>
      <c r="O115" s="24">
        <f t="shared" si="14"/>
        <v>0</v>
      </c>
      <c r="P115" s="74">
        <v>19</v>
      </c>
      <c r="Q115" s="30">
        <f t="shared" ref="Q115:Q124" si="20">P115/I115</f>
        <v>0.32758620689655171</v>
      </c>
      <c r="R115" s="74">
        <v>22</v>
      </c>
      <c r="S115" s="30">
        <f t="shared" ref="S115:S124" si="21">R115/I115</f>
        <v>0.37931034482758619</v>
      </c>
      <c r="T115" s="74">
        <v>17</v>
      </c>
      <c r="U115" s="30">
        <f t="shared" ref="U115:U124" si="22">T115/I115</f>
        <v>0.29310344827586204</v>
      </c>
    </row>
    <row r="116" spans="2:21" x14ac:dyDescent="0.3">
      <c r="B116" s="66" t="s">
        <v>30</v>
      </c>
      <c r="C116" s="81">
        <v>33</v>
      </c>
      <c r="D116" s="81"/>
      <c r="E116" s="80"/>
      <c r="F116" s="79">
        <v>5</v>
      </c>
      <c r="G116" s="80"/>
      <c r="H116" s="70">
        <v>1</v>
      </c>
      <c r="I116" s="25">
        <f>SUM(C116:H116)</f>
        <v>39</v>
      </c>
      <c r="J116" s="72">
        <v>26</v>
      </c>
      <c r="K116" s="26">
        <f t="shared" si="12"/>
        <v>0.66666666666666663</v>
      </c>
      <c r="L116" s="72">
        <v>13</v>
      </c>
      <c r="M116" s="26">
        <f t="shared" si="13"/>
        <v>0.33333333333333331</v>
      </c>
      <c r="N116" s="72"/>
      <c r="O116" s="26">
        <f t="shared" si="14"/>
        <v>0</v>
      </c>
      <c r="P116" s="75">
        <v>11</v>
      </c>
      <c r="Q116" s="31">
        <f t="shared" si="20"/>
        <v>0.28205128205128205</v>
      </c>
      <c r="R116" s="75">
        <v>16</v>
      </c>
      <c r="S116" s="31">
        <f t="shared" si="21"/>
        <v>0.41025641025641024</v>
      </c>
      <c r="T116" s="75">
        <v>12</v>
      </c>
      <c r="U116" s="31">
        <f t="shared" si="22"/>
        <v>0.30769230769230771</v>
      </c>
    </row>
    <row r="117" spans="2:21" x14ac:dyDescent="0.3">
      <c r="B117" s="62" t="s">
        <v>64</v>
      </c>
      <c r="C117" s="67"/>
      <c r="D117" s="67"/>
      <c r="E117" s="62"/>
      <c r="F117" s="68"/>
      <c r="G117" s="62"/>
      <c r="H117" s="69"/>
      <c r="I117" s="23">
        <f t="shared" ref="I117:I124" si="23">SUM(C117:H117)</f>
        <v>0</v>
      </c>
      <c r="J117" s="71"/>
      <c r="K117" s="24" t="e">
        <f t="shared" si="12"/>
        <v>#DIV/0!</v>
      </c>
      <c r="L117" s="71"/>
      <c r="M117" s="24" t="e">
        <f t="shared" si="13"/>
        <v>#DIV/0!</v>
      </c>
      <c r="N117" s="71"/>
      <c r="O117" s="24" t="e">
        <f t="shared" si="14"/>
        <v>#DIV/0!</v>
      </c>
      <c r="P117" s="74"/>
      <c r="Q117" s="30" t="e">
        <f t="shared" si="20"/>
        <v>#DIV/0!</v>
      </c>
      <c r="R117" s="74"/>
      <c r="S117" s="30" t="e">
        <f t="shared" si="21"/>
        <v>#DIV/0!</v>
      </c>
      <c r="T117" s="74"/>
      <c r="U117" s="30" t="e">
        <f t="shared" si="22"/>
        <v>#DIV/0!</v>
      </c>
    </row>
    <row r="118" spans="2:21" x14ac:dyDescent="0.3">
      <c r="B118" s="66" t="s">
        <v>30</v>
      </c>
      <c r="C118" s="81"/>
      <c r="D118" s="81"/>
      <c r="E118" s="80"/>
      <c r="F118" s="79"/>
      <c r="G118" s="80"/>
      <c r="H118" s="70"/>
      <c r="I118" s="25">
        <f t="shared" si="23"/>
        <v>0</v>
      </c>
      <c r="J118" s="72"/>
      <c r="K118" s="26" t="e">
        <f t="shared" si="12"/>
        <v>#DIV/0!</v>
      </c>
      <c r="L118" s="72"/>
      <c r="M118" s="26" t="e">
        <f t="shared" si="13"/>
        <v>#DIV/0!</v>
      </c>
      <c r="N118" s="72"/>
      <c r="O118" s="26" t="e">
        <f t="shared" si="14"/>
        <v>#DIV/0!</v>
      </c>
      <c r="P118" s="75"/>
      <c r="Q118" s="31" t="e">
        <f t="shared" si="20"/>
        <v>#DIV/0!</v>
      </c>
      <c r="R118" s="75"/>
      <c r="S118" s="31" t="e">
        <f t="shared" si="21"/>
        <v>#DIV/0!</v>
      </c>
      <c r="T118" s="75"/>
      <c r="U118" s="31" t="e">
        <f t="shared" si="22"/>
        <v>#DIV/0!</v>
      </c>
    </row>
    <row r="119" spans="2:21" x14ac:dyDescent="0.3">
      <c r="B119" s="62" t="s">
        <v>67</v>
      </c>
      <c r="C119" s="67"/>
      <c r="D119" s="67">
        <v>12</v>
      </c>
      <c r="E119" s="62">
        <v>26</v>
      </c>
      <c r="F119" s="68"/>
      <c r="G119" s="62"/>
      <c r="H119" s="69">
        <v>2</v>
      </c>
      <c r="I119" s="23">
        <f t="shared" si="23"/>
        <v>40</v>
      </c>
      <c r="J119" s="71">
        <v>38</v>
      </c>
      <c r="K119" s="24">
        <f t="shared" si="12"/>
        <v>0.95</v>
      </c>
      <c r="L119" s="71">
        <v>2</v>
      </c>
      <c r="M119" s="24">
        <f t="shared" si="13"/>
        <v>0.05</v>
      </c>
      <c r="N119" s="71"/>
      <c r="O119" s="24">
        <f t="shared" si="14"/>
        <v>0</v>
      </c>
      <c r="P119" s="74">
        <v>21</v>
      </c>
      <c r="Q119" s="30">
        <f t="shared" si="20"/>
        <v>0.52500000000000002</v>
      </c>
      <c r="R119" s="74">
        <v>19</v>
      </c>
      <c r="S119" s="30">
        <f t="shared" si="21"/>
        <v>0.47499999999999998</v>
      </c>
      <c r="T119" s="74"/>
      <c r="U119" s="30">
        <f t="shared" si="22"/>
        <v>0</v>
      </c>
    </row>
    <row r="120" spans="2:21" x14ac:dyDescent="0.3">
      <c r="B120" s="66" t="s">
        <v>30</v>
      </c>
      <c r="C120" s="81">
        <v>18</v>
      </c>
      <c r="D120" s="81"/>
      <c r="E120" s="80"/>
      <c r="F120" s="79"/>
      <c r="G120" s="80"/>
      <c r="H120" s="70">
        <v>1</v>
      </c>
      <c r="I120" s="25">
        <f t="shared" si="23"/>
        <v>19</v>
      </c>
      <c r="J120" s="72">
        <v>18</v>
      </c>
      <c r="K120" s="26">
        <f t="shared" si="12"/>
        <v>0.94736842105263153</v>
      </c>
      <c r="L120" s="72">
        <v>1</v>
      </c>
      <c r="M120" s="26">
        <f t="shared" si="13"/>
        <v>5.2631578947368418E-2</v>
      </c>
      <c r="N120" s="72"/>
      <c r="O120" s="26">
        <f t="shared" si="14"/>
        <v>0</v>
      </c>
      <c r="P120" s="75">
        <v>6</v>
      </c>
      <c r="Q120" s="31">
        <f t="shared" si="20"/>
        <v>0.31578947368421051</v>
      </c>
      <c r="R120" s="75">
        <v>13</v>
      </c>
      <c r="S120" s="31">
        <f t="shared" si="21"/>
        <v>0.68421052631578949</v>
      </c>
      <c r="T120" s="75"/>
      <c r="U120" s="31">
        <f t="shared" si="22"/>
        <v>0</v>
      </c>
    </row>
    <row r="121" spans="2:21" x14ac:dyDescent="0.3">
      <c r="B121" s="62" t="s">
        <v>65</v>
      </c>
      <c r="C121" s="67"/>
      <c r="D121" s="67"/>
      <c r="E121" s="62">
        <v>21</v>
      </c>
      <c r="F121" s="68"/>
      <c r="G121" s="62">
        <v>4</v>
      </c>
      <c r="H121" s="69">
        <v>2</v>
      </c>
      <c r="I121" s="23">
        <f t="shared" si="23"/>
        <v>27</v>
      </c>
      <c r="J121" s="71">
        <v>26</v>
      </c>
      <c r="K121" s="24">
        <f t="shared" si="12"/>
        <v>0.96296296296296291</v>
      </c>
      <c r="L121" s="71"/>
      <c r="M121" s="24">
        <f t="shared" si="13"/>
        <v>0</v>
      </c>
      <c r="N121" s="71">
        <v>1</v>
      </c>
      <c r="O121" s="24">
        <f t="shared" si="14"/>
        <v>3.7037037037037035E-2</v>
      </c>
      <c r="P121" s="74">
        <v>8</v>
      </c>
      <c r="Q121" s="30">
        <f t="shared" si="20"/>
        <v>0.29629629629629628</v>
      </c>
      <c r="R121" s="74">
        <v>17</v>
      </c>
      <c r="S121" s="30">
        <f t="shared" si="21"/>
        <v>0.62962962962962965</v>
      </c>
      <c r="T121" s="74">
        <v>2</v>
      </c>
      <c r="U121" s="30">
        <f t="shared" si="22"/>
        <v>7.407407407407407E-2</v>
      </c>
    </row>
    <row r="122" spans="2:21" x14ac:dyDescent="0.3">
      <c r="B122" s="66" t="s">
        <v>30</v>
      </c>
      <c r="C122" s="81">
        <v>18</v>
      </c>
      <c r="D122" s="81"/>
      <c r="E122" s="80"/>
      <c r="F122" s="79">
        <v>2</v>
      </c>
      <c r="G122" s="80"/>
      <c r="H122" s="70">
        <v>2</v>
      </c>
      <c r="I122" s="25">
        <f t="shared" si="23"/>
        <v>22</v>
      </c>
      <c r="J122" s="72">
        <v>21</v>
      </c>
      <c r="K122" s="26">
        <f t="shared" si="12"/>
        <v>0.95454545454545459</v>
      </c>
      <c r="L122" s="72"/>
      <c r="M122" s="26">
        <f t="shared" si="13"/>
        <v>0</v>
      </c>
      <c r="N122" s="72">
        <v>1</v>
      </c>
      <c r="O122" s="26">
        <f t="shared" si="14"/>
        <v>4.5454545454545456E-2</v>
      </c>
      <c r="P122" s="75">
        <v>5</v>
      </c>
      <c r="Q122" s="31">
        <f t="shared" si="20"/>
        <v>0.22727272727272727</v>
      </c>
      <c r="R122" s="75">
        <v>15</v>
      </c>
      <c r="S122" s="31">
        <f t="shared" si="21"/>
        <v>0.68181818181818177</v>
      </c>
      <c r="T122" s="75">
        <v>2</v>
      </c>
      <c r="U122" s="31">
        <f t="shared" si="22"/>
        <v>9.0909090909090912E-2</v>
      </c>
    </row>
    <row r="123" spans="2:21" x14ac:dyDescent="0.3">
      <c r="B123" s="62" t="s">
        <v>66</v>
      </c>
      <c r="C123" s="67"/>
      <c r="D123" s="67"/>
      <c r="E123" s="62">
        <v>36</v>
      </c>
      <c r="F123" s="68"/>
      <c r="G123" s="62"/>
      <c r="H123" s="69"/>
      <c r="I123" s="23">
        <f t="shared" si="23"/>
        <v>36</v>
      </c>
      <c r="J123" s="71">
        <v>36</v>
      </c>
      <c r="K123" s="24">
        <f t="shared" si="12"/>
        <v>1</v>
      </c>
      <c r="L123" s="71"/>
      <c r="M123" s="24">
        <f t="shared" si="13"/>
        <v>0</v>
      </c>
      <c r="N123" s="71"/>
      <c r="O123" s="24">
        <f t="shared" si="14"/>
        <v>0</v>
      </c>
      <c r="P123" s="74"/>
      <c r="Q123" s="30">
        <f t="shared" si="20"/>
        <v>0</v>
      </c>
      <c r="R123" s="74"/>
      <c r="S123" s="30">
        <f t="shared" si="21"/>
        <v>0</v>
      </c>
      <c r="T123" s="74">
        <v>36</v>
      </c>
      <c r="U123" s="30">
        <f t="shared" si="22"/>
        <v>1</v>
      </c>
    </row>
    <row r="124" spans="2:21" x14ac:dyDescent="0.3">
      <c r="B124" s="66" t="s">
        <v>30</v>
      </c>
      <c r="C124" s="81">
        <v>18</v>
      </c>
      <c r="D124" s="81"/>
      <c r="E124" s="80"/>
      <c r="F124" s="79"/>
      <c r="G124" s="80"/>
      <c r="H124" s="70"/>
      <c r="I124" s="25">
        <f t="shared" si="23"/>
        <v>18</v>
      </c>
      <c r="J124" s="72">
        <v>18</v>
      </c>
      <c r="K124" s="26">
        <f t="shared" si="12"/>
        <v>1</v>
      </c>
      <c r="L124" s="72"/>
      <c r="M124" s="26">
        <f t="shared" si="13"/>
        <v>0</v>
      </c>
      <c r="N124" s="72"/>
      <c r="O124" s="26">
        <f t="shared" si="14"/>
        <v>0</v>
      </c>
      <c r="P124" s="75"/>
      <c r="Q124" s="31">
        <f t="shared" si="20"/>
        <v>0</v>
      </c>
      <c r="R124" s="75"/>
      <c r="S124" s="31">
        <f t="shared" si="21"/>
        <v>0</v>
      </c>
      <c r="T124" s="75">
        <v>18</v>
      </c>
      <c r="U124" s="31">
        <f t="shared" si="22"/>
        <v>1</v>
      </c>
    </row>
  </sheetData>
  <mergeCells count="82">
    <mergeCell ref="A1:XFD1"/>
    <mergeCell ref="A39:XFD39"/>
    <mergeCell ref="C85:E85"/>
    <mergeCell ref="F85:G85"/>
    <mergeCell ref="C43:E43"/>
    <mergeCell ref="F43:G43"/>
    <mergeCell ref="C64:E64"/>
    <mergeCell ref="C62:E62"/>
    <mergeCell ref="C60:E60"/>
    <mergeCell ref="C58:E58"/>
    <mergeCell ref="C56:E56"/>
    <mergeCell ref="C54:E54"/>
    <mergeCell ref="C52:E52"/>
    <mergeCell ref="C72:E72"/>
    <mergeCell ref="C70:E70"/>
    <mergeCell ref="C68:E68"/>
    <mergeCell ref="C96:E96"/>
    <mergeCell ref="C94:E94"/>
    <mergeCell ref="C92:E92"/>
    <mergeCell ref="F96:G96"/>
    <mergeCell ref="F94:G94"/>
    <mergeCell ref="F92:G92"/>
    <mergeCell ref="C66:E66"/>
    <mergeCell ref="C46:E46"/>
    <mergeCell ref="F50:G50"/>
    <mergeCell ref="F48:G48"/>
    <mergeCell ref="F46:G46"/>
    <mergeCell ref="C50:E50"/>
    <mergeCell ref="C48:E48"/>
    <mergeCell ref="F52:G52"/>
    <mergeCell ref="F54:G54"/>
    <mergeCell ref="F56:G56"/>
    <mergeCell ref="F58:G58"/>
    <mergeCell ref="F60:G60"/>
    <mergeCell ref="F62:G62"/>
    <mergeCell ref="F64:G64"/>
    <mergeCell ref="F66:G66"/>
    <mergeCell ref="C114:E114"/>
    <mergeCell ref="C112:E112"/>
    <mergeCell ref="C74:E74"/>
    <mergeCell ref="C76:E76"/>
    <mergeCell ref="C78:E78"/>
    <mergeCell ref="C80:E80"/>
    <mergeCell ref="C82:E82"/>
    <mergeCell ref="C110:E110"/>
    <mergeCell ref="C108:E108"/>
    <mergeCell ref="C106:E106"/>
    <mergeCell ref="C104:E104"/>
    <mergeCell ref="C102:E102"/>
    <mergeCell ref="C100:E100"/>
    <mergeCell ref="C98:E98"/>
    <mergeCell ref="C90:E90"/>
    <mergeCell ref="C88:E88"/>
    <mergeCell ref="C116:E116"/>
    <mergeCell ref="C118:E118"/>
    <mergeCell ref="C120:E120"/>
    <mergeCell ref="C122:E122"/>
    <mergeCell ref="C124:E124"/>
    <mergeCell ref="F90:G90"/>
    <mergeCell ref="F68:G68"/>
    <mergeCell ref="F70:G70"/>
    <mergeCell ref="F72:G72"/>
    <mergeCell ref="F74:G74"/>
    <mergeCell ref="F76:G76"/>
    <mergeCell ref="F78:G78"/>
    <mergeCell ref="F80:G80"/>
    <mergeCell ref="F120:G120"/>
    <mergeCell ref="F122:G122"/>
    <mergeCell ref="F124:G124"/>
    <mergeCell ref="F82:G82"/>
    <mergeCell ref="F112:G112"/>
    <mergeCell ref="F114:G114"/>
    <mergeCell ref="F116:G116"/>
    <mergeCell ref="F118:G118"/>
    <mergeCell ref="F110:G110"/>
    <mergeCell ref="F108:G108"/>
    <mergeCell ref="F106:G106"/>
    <mergeCell ref="F104:G104"/>
    <mergeCell ref="F102:G102"/>
    <mergeCell ref="F100:G100"/>
    <mergeCell ref="F88:G88"/>
    <mergeCell ref="F98:G9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C373-0800-4539-8B6A-D85E222E4C9C}">
  <dimension ref="A3:CJ52"/>
  <sheetViews>
    <sheetView view="pageLayout" topLeftCell="A14" zoomScale="80" zoomScaleNormal="100" zoomScalePageLayoutView="80" workbookViewId="0">
      <selection activeCell="BD12" sqref="BD12"/>
    </sheetView>
  </sheetViews>
  <sheetFormatPr baseColWidth="10" defaultColWidth="11.5546875" defaultRowHeight="14.4" x14ac:dyDescent="0.3"/>
  <cols>
    <col min="1" max="4" width="11.5546875" style="1"/>
    <col min="5" max="5" width="13" style="1" customWidth="1"/>
    <col min="6" max="7" width="11.5546875" style="1"/>
    <col min="8" max="8" width="16.88671875" style="1" customWidth="1"/>
    <col min="9" max="10" width="11.5546875" style="1"/>
    <col min="11" max="11" width="11.6640625" style="1" customWidth="1"/>
    <col min="12" max="14" width="11.5546875" style="1"/>
    <col min="15" max="15" width="11.6640625" style="1" customWidth="1"/>
    <col min="16" max="16" width="17.77734375" style="1" customWidth="1"/>
    <col min="17" max="23" width="11.5546875" style="1"/>
    <col min="24" max="24" width="18.44140625" style="1" customWidth="1"/>
    <col min="25" max="31" width="11.5546875" style="1"/>
    <col min="32" max="32" width="18.21875" style="1" customWidth="1"/>
    <col min="33" max="39" width="11.5546875" style="1"/>
    <col min="40" max="40" width="18.21875" style="1" customWidth="1"/>
    <col min="41" max="47" width="11.5546875" style="1"/>
    <col min="48" max="48" width="18.33203125" style="1" customWidth="1"/>
    <col min="49" max="55" width="11.5546875" style="1"/>
    <col min="56" max="56" width="17.88671875" style="1" customWidth="1"/>
    <col min="57" max="63" width="11.5546875" style="1"/>
    <col min="64" max="64" width="18.21875" style="1" customWidth="1"/>
    <col min="65" max="71" width="11.5546875" style="1"/>
    <col min="72" max="72" width="17.88671875" style="1" customWidth="1"/>
    <col min="73" max="79" width="11.5546875" style="1"/>
    <col min="80" max="80" width="17.44140625" style="1" customWidth="1"/>
    <col min="81" max="87" width="11.5546875" style="1"/>
    <col min="88" max="88" width="17.109375" style="1" customWidth="1"/>
    <col min="89" max="16384" width="11.5546875" style="1"/>
  </cols>
  <sheetData>
    <row r="3" spans="1:88" ht="14.4" customHeight="1" x14ac:dyDescent="0.3">
      <c r="A3" s="97" t="s">
        <v>39</v>
      </c>
      <c r="B3" s="97"/>
      <c r="C3" s="97"/>
      <c r="D3" s="97"/>
      <c r="E3" s="97"/>
      <c r="F3" s="97"/>
      <c r="G3" s="97"/>
      <c r="H3" s="97"/>
      <c r="I3" s="97" t="s">
        <v>39</v>
      </c>
      <c r="J3" s="97"/>
      <c r="K3" s="97"/>
      <c r="L3" s="97"/>
      <c r="M3" s="97"/>
      <c r="N3" s="97"/>
      <c r="O3" s="97"/>
      <c r="P3" s="97"/>
      <c r="Q3" s="97" t="s">
        <v>39</v>
      </c>
      <c r="R3" s="97"/>
      <c r="S3" s="97"/>
      <c r="T3" s="97"/>
      <c r="U3" s="97"/>
      <c r="V3" s="97"/>
      <c r="W3" s="97"/>
      <c r="X3" s="97"/>
      <c r="Y3" s="97" t="s">
        <v>39</v>
      </c>
      <c r="Z3" s="97"/>
      <c r="AA3" s="97"/>
      <c r="AB3" s="97"/>
      <c r="AC3" s="97"/>
      <c r="AD3" s="97"/>
      <c r="AE3" s="97"/>
      <c r="AF3" s="97"/>
      <c r="AG3" s="97" t="s">
        <v>39</v>
      </c>
      <c r="AH3" s="97"/>
      <c r="AI3" s="97"/>
      <c r="AJ3" s="97"/>
      <c r="AK3" s="97"/>
      <c r="AL3" s="97"/>
      <c r="AM3" s="97"/>
      <c r="AN3" s="97"/>
      <c r="AO3" s="97" t="s">
        <v>39</v>
      </c>
      <c r="AP3" s="97"/>
      <c r="AQ3" s="97"/>
      <c r="AR3" s="97"/>
      <c r="AS3" s="97"/>
      <c r="AT3" s="97"/>
      <c r="AU3" s="97"/>
      <c r="AV3" s="97"/>
      <c r="AW3" s="97" t="s">
        <v>39</v>
      </c>
      <c r="AX3" s="97"/>
      <c r="AY3" s="97"/>
      <c r="AZ3" s="97"/>
      <c r="BA3" s="97"/>
      <c r="BB3" s="97"/>
      <c r="BC3" s="97"/>
      <c r="BD3" s="97"/>
      <c r="BE3" s="97" t="s">
        <v>39</v>
      </c>
      <c r="BF3" s="97"/>
      <c r="BG3" s="97"/>
      <c r="BH3" s="97"/>
      <c r="BI3" s="97"/>
      <c r="BJ3" s="97"/>
      <c r="BK3" s="97"/>
      <c r="BL3" s="97"/>
      <c r="BM3" s="97" t="s">
        <v>39</v>
      </c>
      <c r="BN3" s="97"/>
      <c r="BO3" s="97"/>
      <c r="BP3" s="97"/>
      <c r="BQ3" s="97"/>
      <c r="BR3" s="97"/>
      <c r="BS3" s="97"/>
      <c r="BT3" s="97"/>
      <c r="BU3" s="97" t="s">
        <v>39</v>
      </c>
      <c r="BV3" s="97"/>
      <c r="BW3" s="97"/>
      <c r="BX3" s="97"/>
      <c r="BY3" s="97"/>
      <c r="BZ3" s="97"/>
      <c r="CA3" s="97"/>
      <c r="CB3" s="97"/>
      <c r="CC3" s="97" t="s">
        <v>39</v>
      </c>
      <c r="CD3" s="97"/>
      <c r="CE3" s="97"/>
      <c r="CF3" s="97"/>
      <c r="CG3" s="97"/>
      <c r="CH3" s="97"/>
      <c r="CI3" s="97"/>
      <c r="CJ3" s="97"/>
    </row>
    <row r="4" spans="1:88" ht="14.4" customHeight="1" x14ac:dyDescent="0.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</row>
    <row r="5" spans="1:88" s="44" customFormat="1" x14ac:dyDescent="0.3">
      <c r="A5" s="96" t="s">
        <v>73</v>
      </c>
      <c r="B5" s="96"/>
      <c r="C5" s="96"/>
      <c r="D5" s="96"/>
      <c r="E5" s="96"/>
      <c r="F5" s="96"/>
      <c r="G5" s="96"/>
      <c r="H5" s="96"/>
      <c r="I5" s="96" t="s">
        <v>73</v>
      </c>
      <c r="J5" s="96"/>
      <c r="K5" s="96"/>
      <c r="L5" s="96"/>
      <c r="M5" s="96"/>
      <c r="N5" s="96"/>
      <c r="O5" s="96"/>
      <c r="P5" s="96"/>
      <c r="Q5" s="96" t="s">
        <v>73</v>
      </c>
      <c r="R5" s="96"/>
      <c r="S5" s="96"/>
      <c r="T5" s="96"/>
      <c r="U5" s="96"/>
      <c r="V5" s="96"/>
      <c r="W5" s="96"/>
      <c r="X5" s="96"/>
      <c r="Y5" s="96" t="s">
        <v>73</v>
      </c>
      <c r="Z5" s="96"/>
      <c r="AA5" s="96"/>
      <c r="AB5" s="96"/>
      <c r="AC5" s="96"/>
      <c r="AD5" s="96"/>
      <c r="AE5" s="96"/>
      <c r="AF5" s="96"/>
      <c r="AG5" s="96" t="s">
        <v>73</v>
      </c>
      <c r="AH5" s="96"/>
      <c r="AI5" s="96"/>
      <c r="AJ5" s="96"/>
      <c r="AK5" s="96"/>
      <c r="AL5" s="96"/>
      <c r="AM5" s="96"/>
      <c r="AN5" s="96"/>
      <c r="AO5" s="96" t="s">
        <v>73</v>
      </c>
      <c r="AP5" s="96"/>
      <c r="AQ5" s="96"/>
      <c r="AR5" s="96"/>
      <c r="AS5" s="96"/>
      <c r="AT5" s="96"/>
      <c r="AU5" s="96"/>
      <c r="AV5" s="96"/>
      <c r="AW5" s="96" t="s">
        <v>73</v>
      </c>
      <c r="AX5" s="96"/>
      <c r="AY5" s="96"/>
      <c r="AZ5" s="96"/>
      <c r="BA5" s="96"/>
      <c r="BB5" s="96"/>
      <c r="BC5" s="96"/>
      <c r="BD5" s="96"/>
      <c r="BE5" s="96" t="s">
        <v>73</v>
      </c>
      <c r="BF5" s="96"/>
      <c r="BG5" s="96"/>
      <c r="BH5" s="96"/>
      <c r="BI5" s="96"/>
      <c r="BJ5" s="96"/>
      <c r="BK5" s="96"/>
      <c r="BL5" s="96"/>
      <c r="BM5" s="96" t="s">
        <v>73</v>
      </c>
      <c r="BN5" s="96"/>
      <c r="BO5" s="96"/>
      <c r="BP5" s="96"/>
      <c r="BQ5" s="96"/>
      <c r="BR5" s="96"/>
      <c r="BS5" s="96"/>
      <c r="BT5" s="96"/>
      <c r="BU5" s="96" t="s">
        <v>73</v>
      </c>
      <c r="BV5" s="96"/>
      <c r="BW5" s="96"/>
      <c r="BX5" s="96"/>
      <c r="BY5" s="96"/>
      <c r="BZ5" s="96"/>
      <c r="CA5" s="96"/>
      <c r="CB5" s="96"/>
      <c r="CC5" s="96" t="s">
        <v>73</v>
      </c>
      <c r="CD5" s="96"/>
      <c r="CE5" s="96"/>
      <c r="CF5" s="96"/>
      <c r="CG5" s="96"/>
      <c r="CH5" s="96"/>
      <c r="CI5" s="96"/>
      <c r="CJ5" s="96"/>
    </row>
    <row r="6" spans="1:88" x14ac:dyDescent="0.3">
      <c r="A6" s="95" t="s">
        <v>10</v>
      </c>
      <c r="B6" s="95"/>
      <c r="C6" s="95"/>
      <c r="D6" s="95"/>
      <c r="E6" s="95"/>
      <c r="F6" s="95"/>
      <c r="G6" s="95"/>
      <c r="H6" s="95"/>
      <c r="I6" s="95" t="s">
        <v>10</v>
      </c>
      <c r="J6" s="95"/>
      <c r="K6" s="95"/>
      <c r="L6" s="95"/>
      <c r="M6" s="95"/>
      <c r="N6" s="95"/>
      <c r="O6" s="95"/>
      <c r="P6" s="95"/>
      <c r="Q6" s="95" t="s">
        <v>10</v>
      </c>
      <c r="R6" s="95"/>
      <c r="S6" s="95"/>
      <c r="T6" s="95"/>
      <c r="U6" s="95"/>
      <c r="V6" s="95"/>
      <c r="W6" s="95"/>
      <c r="X6" s="95"/>
      <c r="Y6" s="95" t="s">
        <v>10</v>
      </c>
      <c r="Z6" s="95"/>
      <c r="AA6" s="95"/>
      <c r="AB6" s="95"/>
      <c r="AC6" s="95"/>
      <c r="AD6" s="95"/>
      <c r="AE6" s="95"/>
      <c r="AF6" s="95"/>
      <c r="AG6" s="95" t="s">
        <v>10</v>
      </c>
      <c r="AH6" s="95"/>
      <c r="AI6" s="95"/>
      <c r="AJ6" s="95"/>
      <c r="AK6" s="95"/>
      <c r="AL6" s="95"/>
      <c r="AM6" s="95"/>
      <c r="AN6" s="95"/>
      <c r="AO6" s="95" t="s">
        <v>10</v>
      </c>
      <c r="AP6" s="95"/>
      <c r="AQ6" s="95"/>
      <c r="AR6" s="95"/>
      <c r="AS6" s="95"/>
      <c r="AT6" s="95"/>
      <c r="AU6" s="95"/>
      <c r="AV6" s="95"/>
      <c r="AW6" s="95" t="s">
        <v>10</v>
      </c>
      <c r="AX6" s="95"/>
      <c r="AY6" s="95"/>
      <c r="AZ6" s="95"/>
      <c r="BA6" s="95"/>
      <c r="BB6" s="95"/>
      <c r="BC6" s="95"/>
      <c r="BD6" s="95"/>
      <c r="BE6" s="95" t="s">
        <v>10</v>
      </c>
      <c r="BF6" s="95"/>
      <c r="BG6" s="95"/>
      <c r="BH6" s="95"/>
      <c r="BI6" s="95"/>
      <c r="BJ6" s="95"/>
      <c r="BK6" s="95"/>
      <c r="BL6" s="95"/>
      <c r="BM6" s="95" t="s">
        <v>10</v>
      </c>
      <c r="BN6" s="95"/>
      <c r="BO6" s="95"/>
      <c r="BP6" s="95"/>
      <c r="BQ6" s="95"/>
      <c r="BR6" s="95"/>
      <c r="BS6" s="95"/>
      <c r="BT6" s="95"/>
      <c r="BU6" s="95" t="s">
        <v>10</v>
      </c>
      <c r="BV6" s="95"/>
      <c r="BW6" s="95"/>
      <c r="BX6" s="95"/>
      <c r="BY6" s="95"/>
      <c r="BZ6" s="95"/>
      <c r="CA6" s="95"/>
      <c r="CB6" s="95"/>
      <c r="CC6" s="95" t="s">
        <v>10</v>
      </c>
      <c r="CD6" s="95"/>
      <c r="CE6" s="95"/>
      <c r="CF6" s="95"/>
      <c r="CG6" s="95"/>
      <c r="CH6" s="95"/>
      <c r="CI6" s="95"/>
      <c r="CJ6" s="95"/>
    </row>
    <row r="8" spans="1:88" x14ac:dyDescent="0.3">
      <c r="A8" s="94" t="s">
        <v>13</v>
      </c>
      <c r="B8" s="94"/>
      <c r="C8" s="94"/>
      <c r="I8" s="94" t="s">
        <v>13</v>
      </c>
      <c r="J8" s="94"/>
      <c r="K8" s="94"/>
      <c r="Q8" s="94" t="s">
        <v>13</v>
      </c>
      <c r="R8" s="94"/>
      <c r="S8" s="94"/>
      <c r="Y8" s="94" t="s">
        <v>13</v>
      </c>
      <c r="Z8" s="94"/>
      <c r="AA8" s="94"/>
      <c r="AG8" s="94" t="s">
        <v>13</v>
      </c>
      <c r="AH8" s="94"/>
      <c r="AI8" s="94"/>
      <c r="AO8" s="94" t="s">
        <v>13</v>
      </c>
      <c r="AP8" s="94"/>
      <c r="AQ8" s="94"/>
      <c r="AW8" s="94" t="s">
        <v>13</v>
      </c>
      <c r="AX8" s="94"/>
      <c r="AY8" s="94"/>
      <c r="AZ8"/>
      <c r="BA8" s="32"/>
      <c r="BB8" s="32"/>
      <c r="BC8" s="32"/>
      <c r="BD8" s="32"/>
      <c r="BE8" s="94" t="s">
        <v>13</v>
      </c>
      <c r="BF8" s="94"/>
      <c r="BG8" s="94"/>
      <c r="BH8"/>
      <c r="BI8" s="32"/>
      <c r="BJ8" s="32"/>
      <c r="BK8" s="32"/>
      <c r="BL8" s="32"/>
      <c r="BM8" s="94" t="s">
        <v>13</v>
      </c>
      <c r="BN8" s="94"/>
      <c r="BO8" s="94"/>
      <c r="BP8"/>
      <c r="BQ8" s="32"/>
      <c r="BR8" s="32"/>
      <c r="BS8" s="32"/>
      <c r="BT8" s="32"/>
      <c r="BU8" s="94" t="s">
        <v>13</v>
      </c>
      <c r="BV8" s="94"/>
      <c r="BW8" s="94"/>
      <c r="BX8"/>
      <c r="BY8" s="32"/>
      <c r="BZ8" s="32"/>
      <c r="CA8" s="32"/>
      <c r="CB8" s="32"/>
      <c r="CC8" s="94" t="s">
        <v>13</v>
      </c>
      <c r="CD8" s="94"/>
      <c r="CE8" s="94"/>
      <c r="CF8"/>
      <c r="CG8" s="32"/>
      <c r="CH8" s="32"/>
      <c r="CI8" s="32"/>
      <c r="CJ8" s="32"/>
    </row>
    <row r="9" spans="1:88" ht="15" customHeight="1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50"/>
      <c r="BN9" s="50"/>
      <c r="BO9" s="50"/>
      <c r="BP9" s="50"/>
      <c r="BQ9" s="50"/>
      <c r="BR9" s="50"/>
      <c r="BS9" s="50"/>
      <c r="BT9" s="50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</row>
    <row r="10" spans="1:88" s="33" customFormat="1" ht="14.4" customHeight="1" x14ac:dyDescent="0.3">
      <c r="A10" s="98" t="s">
        <v>72</v>
      </c>
      <c r="B10" s="98"/>
      <c r="C10" s="98"/>
      <c r="D10" s="98"/>
      <c r="E10" s="98"/>
      <c r="F10" s="98"/>
      <c r="G10" s="98"/>
      <c r="H10" s="98"/>
      <c r="I10" s="98" t="s">
        <v>75</v>
      </c>
      <c r="J10" s="98"/>
      <c r="K10" s="98"/>
      <c r="L10" s="98"/>
      <c r="M10" s="98"/>
      <c r="N10" s="98"/>
      <c r="O10" s="98"/>
      <c r="P10" s="98"/>
      <c r="Q10" s="98" t="s">
        <v>76</v>
      </c>
      <c r="R10" s="98"/>
      <c r="S10" s="98"/>
      <c r="T10" s="98"/>
      <c r="U10" s="98"/>
      <c r="V10" s="98"/>
      <c r="W10" s="98"/>
      <c r="X10" s="98"/>
      <c r="Y10" s="98" t="s">
        <v>79</v>
      </c>
      <c r="Z10" s="98"/>
      <c r="AA10" s="98"/>
      <c r="AB10" s="98"/>
      <c r="AC10" s="98"/>
      <c r="AD10" s="98"/>
      <c r="AE10" s="98"/>
      <c r="AF10" s="98"/>
      <c r="AG10" s="98" t="s">
        <v>79</v>
      </c>
      <c r="AH10" s="98"/>
      <c r="AI10" s="98"/>
      <c r="AJ10" s="98"/>
      <c r="AK10" s="98"/>
      <c r="AL10" s="98"/>
      <c r="AM10" s="98"/>
      <c r="AN10" s="98"/>
      <c r="AO10" s="98" t="s">
        <v>77</v>
      </c>
      <c r="AP10" s="98"/>
      <c r="AQ10" s="98"/>
      <c r="AR10" s="98"/>
      <c r="AS10" s="98"/>
      <c r="AT10" s="98"/>
      <c r="AU10" s="98"/>
      <c r="AV10" s="98"/>
      <c r="AW10" s="93" t="s">
        <v>35</v>
      </c>
      <c r="AX10" s="93"/>
      <c r="AY10" s="93"/>
      <c r="AZ10" s="93"/>
      <c r="BA10" s="93"/>
      <c r="BB10" s="93"/>
      <c r="BC10" s="93"/>
      <c r="BD10" s="93"/>
      <c r="BE10" s="93" t="s">
        <v>41</v>
      </c>
      <c r="BF10" s="93"/>
      <c r="BG10" s="93"/>
      <c r="BH10" s="93"/>
      <c r="BI10" s="93"/>
      <c r="BJ10" s="93"/>
      <c r="BK10" s="93"/>
      <c r="BL10" s="93"/>
      <c r="BM10" s="93" t="s">
        <v>40</v>
      </c>
      <c r="BN10" s="93"/>
      <c r="BO10" s="93"/>
      <c r="BP10" s="93"/>
      <c r="BQ10" s="93"/>
      <c r="BR10" s="93"/>
      <c r="BS10" s="93"/>
      <c r="BT10" s="93"/>
      <c r="BU10" s="93" t="s">
        <v>44</v>
      </c>
      <c r="BV10" s="93"/>
      <c r="BW10" s="93"/>
      <c r="BX10" s="93"/>
      <c r="BY10" s="93"/>
      <c r="BZ10" s="93"/>
      <c r="CA10" s="93"/>
      <c r="CB10" s="93"/>
      <c r="CC10" s="93" t="s">
        <v>45</v>
      </c>
      <c r="CD10" s="93"/>
      <c r="CE10" s="93"/>
      <c r="CF10" s="93"/>
      <c r="CG10" s="93"/>
      <c r="CH10" s="93"/>
      <c r="CI10" s="93"/>
      <c r="CJ10" s="93"/>
    </row>
    <row r="11" spans="1:88" s="33" customFormat="1" ht="14.4" customHeight="1" x14ac:dyDescent="0.3">
      <c r="A11" s="34"/>
      <c r="B11" s="35"/>
      <c r="C11" s="36"/>
      <c r="D11" s="36"/>
      <c r="E11" s="36"/>
      <c r="F11" s="36"/>
      <c r="G11" s="36"/>
      <c r="H11" s="38" t="s">
        <v>36</v>
      </c>
      <c r="I11" s="36"/>
      <c r="J11" s="36"/>
      <c r="K11" s="36"/>
      <c r="L11" s="36"/>
      <c r="M11" s="36"/>
      <c r="N11" s="36"/>
      <c r="O11" s="36"/>
      <c r="P11" s="38" t="s">
        <v>36</v>
      </c>
      <c r="Q11" s="36"/>
      <c r="R11" s="36"/>
      <c r="S11" s="36"/>
      <c r="T11" s="36"/>
      <c r="U11" s="36"/>
      <c r="V11" s="36"/>
      <c r="W11" s="36"/>
      <c r="X11" s="36"/>
      <c r="Y11" s="45"/>
      <c r="Z11" s="36"/>
      <c r="AA11" s="36"/>
      <c r="AB11" s="36"/>
      <c r="AC11" s="36"/>
      <c r="AD11" s="36"/>
      <c r="AE11" s="36"/>
      <c r="AF11" s="38" t="s">
        <v>36</v>
      </c>
      <c r="AG11" s="36"/>
      <c r="AH11" s="36"/>
      <c r="AI11" s="36"/>
      <c r="AJ11" s="36"/>
      <c r="AK11" s="36"/>
      <c r="AL11" s="36"/>
      <c r="AM11" s="36"/>
      <c r="AN11" s="38" t="s">
        <v>36</v>
      </c>
      <c r="AO11" s="100"/>
      <c r="AP11" s="100"/>
      <c r="AQ11" s="100"/>
      <c r="AR11" s="100"/>
      <c r="AS11" s="100"/>
      <c r="AT11" s="100"/>
      <c r="AU11" s="100"/>
      <c r="AV11" s="10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</row>
    <row r="12" spans="1:88" s="33" customFormat="1" x14ac:dyDescent="0.3">
      <c r="A12" s="36"/>
      <c r="B12" s="36"/>
      <c r="C12" s="35"/>
      <c r="D12" s="35"/>
      <c r="E12" s="36"/>
      <c r="F12" s="36"/>
      <c r="G12" s="36"/>
      <c r="H12" s="39" t="s">
        <v>14</v>
      </c>
      <c r="I12" s="36"/>
      <c r="J12" s="36"/>
      <c r="K12" s="36"/>
      <c r="L12" s="36"/>
      <c r="M12" s="36"/>
      <c r="N12" s="36"/>
      <c r="O12" s="36"/>
      <c r="P12" s="39" t="s">
        <v>14</v>
      </c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78" t="s">
        <v>78</v>
      </c>
      <c r="AC12" s="36"/>
      <c r="AD12" s="36"/>
      <c r="AE12" s="36"/>
      <c r="AF12" s="39" t="s">
        <v>14</v>
      </c>
      <c r="AG12" s="36"/>
      <c r="AH12" s="36"/>
      <c r="AI12" s="36"/>
      <c r="AJ12" s="78" t="s">
        <v>78</v>
      </c>
      <c r="AK12" s="36"/>
      <c r="AL12" s="36"/>
      <c r="AM12" s="36"/>
      <c r="AN12" s="39" t="s">
        <v>38</v>
      </c>
      <c r="AO12" s="36"/>
      <c r="AP12" s="36"/>
      <c r="AQ12" s="36"/>
      <c r="AR12" s="78" t="s">
        <v>78</v>
      </c>
      <c r="AS12" s="78"/>
      <c r="AT12" s="78"/>
      <c r="AU12" s="78"/>
      <c r="AV12" s="36"/>
      <c r="AW12" s="36"/>
      <c r="AX12" s="36"/>
      <c r="AY12" s="36"/>
      <c r="AZ12" s="36"/>
      <c r="BA12" s="36"/>
      <c r="BB12" s="36"/>
      <c r="BC12" s="36"/>
      <c r="BD12" s="48" t="s">
        <v>43</v>
      </c>
      <c r="BE12" s="36"/>
      <c r="BF12" s="36"/>
      <c r="BG12" s="36"/>
      <c r="BH12" s="50"/>
      <c r="BI12" s="50"/>
      <c r="BJ12" s="50"/>
      <c r="BK12" s="50"/>
      <c r="BL12" s="48" t="s">
        <v>42</v>
      </c>
      <c r="BM12" s="36"/>
      <c r="BN12" s="36"/>
      <c r="BO12" s="36"/>
      <c r="BP12" s="36"/>
      <c r="BQ12" s="36"/>
      <c r="BR12" s="36"/>
      <c r="BS12" s="36"/>
      <c r="BT12" s="48" t="s">
        <v>43</v>
      </c>
      <c r="BU12" s="36"/>
      <c r="BV12" s="36"/>
      <c r="BW12" s="36"/>
      <c r="BX12" s="50"/>
      <c r="BY12" s="50"/>
      <c r="BZ12" s="50"/>
      <c r="CA12" s="50"/>
      <c r="CB12" s="48" t="s">
        <v>42</v>
      </c>
      <c r="CC12" s="36"/>
      <c r="CD12" s="36"/>
      <c r="CE12" s="36"/>
      <c r="CF12" s="50"/>
      <c r="CG12" s="50"/>
      <c r="CH12" s="50"/>
      <c r="CI12" s="50"/>
      <c r="CJ12" s="48" t="s">
        <v>42</v>
      </c>
    </row>
    <row r="13" spans="1:88" s="33" customFormat="1" x14ac:dyDescent="0.3">
      <c r="A13" s="36"/>
      <c r="B13" s="36"/>
      <c r="C13" s="36"/>
      <c r="D13" s="36"/>
      <c r="E13" s="36"/>
      <c r="F13" s="36"/>
      <c r="G13" s="36"/>
      <c r="H13" s="40"/>
      <c r="I13" s="36"/>
      <c r="J13" s="36"/>
      <c r="K13" s="36"/>
      <c r="L13" s="36"/>
      <c r="M13" s="36"/>
      <c r="N13" s="36"/>
      <c r="O13" s="36"/>
      <c r="P13" s="40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40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53"/>
      <c r="BE13" s="36"/>
      <c r="BF13" s="36"/>
      <c r="BG13" s="36"/>
      <c r="BH13" s="50"/>
      <c r="BI13" s="50"/>
      <c r="BJ13" s="50"/>
      <c r="BK13" s="50"/>
      <c r="BL13" s="53"/>
      <c r="BM13" s="36"/>
      <c r="BN13" s="36"/>
      <c r="BO13" s="36"/>
      <c r="BP13" s="36"/>
      <c r="BQ13" s="36"/>
      <c r="BR13" s="36"/>
      <c r="BS13" s="36"/>
      <c r="BT13" s="53"/>
      <c r="BU13" s="36"/>
      <c r="BV13" s="36"/>
      <c r="BW13" s="36"/>
      <c r="BX13" s="50"/>
      <c r="BY13" s="50"/>
      <c r="BZ13" s="50"/>
      <c r="CA13" s="50"/>
      <c r="CB13" s="53"/>
      <c r="CC13" s="36"/>
      <c r="CD13" s="36"/>
      <c r="CE13" s="36"/>
      <c r="CF13" s="50"/>
      <c r="CG13" s="50"/>
      <c r="CH13" s="50"/>
      <c r="CI13" s="50"/>
      <c r="CJ13" s="53"/>
    </row>
    <row r="14" spans="1:88" s="33" customFormat="1" x14ac:dyDescent="0.3">
      <c r="A14" s="36"/>
      <c r="B14" s="36"/>
      <c r="C14" s="36"/>
      <c r="D14" s="36"/>
      <c r="E14" s="36"/>
      <c r="F14" s="36"/>
      <c r="G14" s="36"/>
      <c r="H14" s="41">
        <v>1</v>
      </c>
      <c r="I14" s="36"/>
      <c r="J14" s="36"/>
      <c r="K14" s="36"/>
      <c r="L14" s="36"/>
      <c r="M14" s="36"/>
      <c r="N14" s="36"/>
      <c r="O14" s="36"/>
      <c r="P14" s="41">
        <v>1</v>
      </c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99" t="s">
        <v>37</v>
      </c>
      <c r="AB14" s="99"/>
      <c r="AC14" s="99"/>
      <c r="AD14" s="99"/>
      <c r="AE14" s="99"/>
      <c r="AF14" s="36"/>
      <c r="AG14" s="36"/>
      <c r="AH14" s="36"/>
      <c r="AI14" s="36"/>
      <c r="AJ14" s="36"/>
      <c r="AK14" s="36"/>
      <c r="AL14" s="36"/>
      <c r="AM14" s="36"/>
      <c r="AN14" s="90">
        <f>'Konzeptdaten '!M15</f>
        <v>8.0066095838966497E-2</v>
      </c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89">
        <f>'Konzeptdaten '!I45</f>
        <v>209</v>
      </c>
      <c r="BE14" s="36"/>
      <c r="BF14" s="36"/>
      <c r="BG14" s="36"/>
      <c r="BH14" s="50"/>
      <c r="BI14" s="50"/>
      <c r="BJ14" s="50"/>
      <c r="BK14" s="50"/>
      <c r="BL14" s="89">
        <f>'Konzeptdaten '!I46</f>
        <v>79</v>
      </c>
      <c r="BM14" s="36"/>
      <c r="BN14" s="36"/>
      <c r="BO14" s="36"/>
      <c r="BP14" s="36"/>
      <c r="BQ14" s="36"/>
      <c r="BR14" s="36"/>
      <c r="BS14" s="36"/>
      <c r="BT14" s="89">
        <f>'Konzeptdaten '!I87</f>
        <v>1319</v>
      </c>
      <c r="BU14" s="36"/>
      <c r="BV14" s="36"/>
      <c r="BW14" s="36"/>
      <c r="BX14" s="50"/>
      <c r="BY14" s="50"/>
      <c r="BZ14" s="50"/>
      <c r="CA14" s="50"/>
      <c r="CB14" s="89">
        <f>'Konzeptdaten '!I88</f>
        <v>492</v>
      </c>
      <c r="CC14" s="36"/>
      <c r="CD14" s="36"/>
      <c r="CE14" s="36"/>
      <c r="CF14" s="50"/>
      <c r="CG14" s="50"/>
      <c r="CH14" s="50"/>
      <c r="CI14" s="50"/>
      <c r="CJ14" s="89">
        <f>'Konzeptdaten '!I88</f>
        <v>492</v>
      </c>
    </row>
    <row r="15" spans="1:88" s="33" customFormat="1" x14ac:dyDescent="0.3">
      <c r="A15" s="36"/>
      <c r="B15" s="36"/>
      <c r="C15" s="36"/>
      <c r="D15" s="36"/>
      <c r="E15" s="36"/>
      <c r="F15" s="36"/>
      <c r="G15" s="36"/>
      <c r="H15" s="41">
        <f>'Konzeptdaten '!D12</f>
        <v>9.6363435655253835E-2</v>
      </c>
      <c r="I15" s="36"/>
      <c r="J15" s="36"/>
      <c r="K15" s="36"/>
      <c r="L15" s="36"/>
      <c r="M15" s="36"/>
      <c r="N15" s="36"/>
      <c r="O15" s="36"/>
      <c r="P15" s="41">
        <f>'Konzeptdaten '!F12</f>
        <v>0.10095873239782288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90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89"/>
      <c r="BE15" s="36"/>
      <c r="BF15" s="36"/>
      <c r="BG15" s="36"/>
      <c r="BH15" s="50"/>
      <c r="BI15" s="50"/>
      <c r="BJ15" s="50"/>
      <c r="BK15" s="50"/>
      <c r="BL15" s="89"/>
      <c r="BM15" s="36"/>
      <c r="BN15" s="36"/>
      <c r="BO15" s="36"/>
      <c r="BP15" s="36"/>
      <c r="BQ15" s="36"/>
      <c r="BR15" s="36"/>
      <c r="BS15" s="36"/>
      <c r="BT15" s="89"/>
      <c r="BU15" s="36"/>
      <c r="BV15" s="36"/>
      <c r="BW15" s="36"/>
      <c r="BX15" s="50"/>
      <c r="BY15" s="50"/>
      <c r="BZ15" s="50"/>
      <c r="CA15" s="50"/>
      <c r="CB15" s="89"/>
      <c r="CC15" s="36"/>
      <c r="CD15" s="36"/>
      <c r="CE15" s="36"/>
      <c r="CF15" s="50"/>
      <c r="CG15" s="50"/>
      <c r="CH15" s="50"/>
      <c r="CI15" s="50"/>
      <c r="CJ15" s="89"/>
    </row>
    <row r="16" spans="1:88" s="33" customFormat="1" x14ac:dyDescent="0.3">
      <c r="A16" s="36"/>
      <c r="B16" s="36"/>
      <c r="C16" s="36"/>
      <c r="D16" s="36"/>
      <c r="E16" s="36"/>
      <c r="F16" s="36"/>
      <c r="G16" s="36"/>
      <c r="H16" s="41"/>
      <c r="I16" s="36"/>
      <c r="J16" s="36"/>
      <c r="K16" s="36"/>
      <c r="L16" s="36"/>
      <c r="M16" s="36"/>
      <c r="N16" s="36"/>
      <c r="O16" s="36"/>
      <c r="P16" s="41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43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53"/>
      <c r="BE16" s="36"/>
      <c r="BF16" s="36"/>
      <c r="BG16" s="36"/>
      <c r="BH16" s="50"/>
      <c r="BI16" s="50"/>
      <c r="BJ16" s="50"/>
      <c r="BK16" s="50"/>
      <c r="BL16" s="52"/>
      <c r="BM16" s="36"/>
      <c r="BN16" s="36"/>
      <c r="BO16" s="36"/>
      <c r="BP16" s="36"/>
      <c r="BQ16" s="36"/>
      <c r="BR16" s="36"/>
      <c r="BS16" s="36"/>
      <c r="BT16" s="53"/>
      <c r="BU16" s="36"/>
      <c r="BV16" s="36"/>
      <c r="BW16" s="36"/>
      <c r="BX16" s="50"/>
      <c r="BY16" s="50"/>
      <c r="BZ16" s="50"/>
      <c r="CA16" s="50"/>
      <c r="CB16" s="53"/>
      <c r="CC16" s="36"/>
      <c r="CD16" s="36"/>
      <c r="CE16" s="36"/>
      <c r="CF16" s="50"/>
      <c r="CG16" s="50"/>
      <c r="CH16" s="50"/>
      <c r="CI16" s="50"/>
      <c r="CJ16" s="53"/>
    </row>
    <row r="17" spans="1:88" s="33" customFormat="1" x14ac:dyDescent="0.3">
      <c r="A17" s="36"/>
      <c r="B17" s="36"/>
      <c r="C17" s="36"/>
      <c r="D17" s="36"/>
      <c r="E17" s="36"/>
      <c r="F17" s="36"/>
      <c r="G17" s="36"/>
      <c r="H17" s="41"/>
      <c r="I17" s="36"/>
      <c r="J17" s="36"/>
      <c r="K17" s="36"/>
      <c r="L17" s="36"/>
      <c r="M17" s="36"/>
      <c r="N17" s="36"/>
      <c r="O17" s="36"/>
      <c r="P17" s="41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41">
        <v>1</v>
      </c>
      <c r="AG17" s="36"/>
      <c r="AH17" s="36"/>
      <c r="AI17" s="36"/>
      <c r="AJ17" s="36"/>
      <c r="AK17" s="36"/>
      <c r="AL17" s="36"/>
      <c r="AM17" s="36"/>
      <c r="AN17" s="41">
        <f>'Konzeptdaten '!M16</f>
        <v>3.0944870061589306E-2</v>
      </c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53"/>
      <c r="BE17" s="36"/>
      <c r="BF17" s="36"/>
      <c r="BG17" s="36"/>
      <c r="BH17" s="50"/>
      <c r="BI17" s="50"/>
      <c r="BJ17" s="50"/>
      <c r="BK17" s="50"/>
      <c r="BL17" s="52"/>
      <c r="BM17" s="36"/>
      <c r="BN17" s="36"/>
      <c r="BO17" s="36"/>
      <c r="BP17" s="36"/>
      <c r="BQ17" s="36"/>
      <c r="BR17" s="36"/>
      <c r="BS17" s="36"/>
      <c r="BT17" s="53"/>
      <c r="BU17" s="36"/>
      <c r="BV17" s="36"/>
      <c r="BW17" s="36"/>
      <c r="BX17" s="50"/>
      <c r="BY17" s="50"/>
      <c r="BZ17" s="50"/>
      <c r="CA17" s="50"/>
      <c r="CB17" s="53"/>
      <c r="CC17" s="36"/>
      <c r="CD17" s="36"/>
      <c r="CE17" s="36"/>
      <c r="CF17" s="50"/>
      <c r="CG17" s="50"/>
      <c r="CH17" s="50"/>
      <c r="CI17" s="50"/>
      <c r="CJ17" s="53"/>
    </row>
    <row r="18" spans="1:88" s="33" customFormat="1" x14ac:dyDescent="0.3">
      <c r="A18" s="36"/>
      <c r="B18" s="36"/>
      <c r="C18" s="36"/>
      <c r="D18" s="36"/>
      <c r="E18" s="36"/>
      <c r="F18" s="36"/>
      <c r="G18" s="36"/>
      <c r="H18" s="41"/>
      <c r="I18" s="36"/>
      <c r="J18" s="36"/>
      <c r="K18" s="36"/>
      <c r="L18" s="36"/>
      <c r="M18" s="36"/>
      <c r="N18" s="36"/>
      <c r="O18" s="36"/>
      <c r="P18" s="41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41">
        <f>'Konzeptdaten '!I12</f>
        <v>0.10799748133182743</v>
      </c>
      <c r="AG18" s="36"/>
      <c r="AH18" s="36"/>
      <c r="AI18" s="36"/>
      <c r="AJ18" s="36"/>
      <c r="AK18" s="36"/>
      <c r="AL18" s="36"/>
      <c r="AM18" s="36"/>
      <c r="AN18" s="5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53"/>
      <c r="BE18" s="36"/>
      <c r="BF18" s="36"/>
      <c r="BG18" s="36"/>
      <c r="BH18" s="50"/>
      <c r="BI18" s="50"/>
      <c r="BJ18" s="50"/>
      <c r="BK18" s="50"/>
      <c r="BL18" s="52"/>
      <c r="BM18" s="36"/>
      <c r="BN18" s="36"/>
      <c r="BO18" s="36"/>
      <c r="BP18" s="36"/>
      <c r="BQ18" s="36"/>
      <c r="BR18" s="36"/>
      <c r="BS18" s="36"/>
      <c r="BT18" s="53"/>
      <c r="BU18" s="36"/>
      <c r="BV18" s="36"/>
      <c r="BW18" s="36"/>
      <c r="BX18" s="50"/>
      <c r="BY18" s="50"/>
      <c r="BZ18" s="50"/>
      <c r="CA18" s="50"/>
      <c r="CB18" s="53"/>
      <c r="CC18" s="36"/>
      <c r="CD18" s="36"/>
      <c r="CE18" s="36"/>
      <c r="CF18" s="50"/>
      <c r="CG18" s="50"/>
      <c r="CH18" s="50"/>
      <c r="CI18" s="50"/>
      <c r="CJ18" s="53"/>
    </row>
    <row r="19" spans="1:88" s="33" customFormat="1" x14ac:dyDescent="0.3">
      <c r="A19" s="36"/>
      <c r="B19" s="36"/>
      <c r="C19" s="36"/>
      <c r="D19" s="36"/>
      <c r="E19" s="36"/>
      <c r="F19" s="36"/>
      <c r="G19" s="36"/>
      <c r="H19" s="41"/>
      <c r="I19" s="36"/>
      <c r="J19" s="36"/>
      <c r="K19" s="36"/>
      <c r="L19" s="36"/>
      <c r="M19" s="36"/>
      <c r="N19" s="36"/>
      <c r="O19" s="36"/>
      <c r="P19" s="41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41"/>
      <c r="AG19" s="36"/>
      <c r="AH19" s="36"/>
      <c r="AI19" s="36"/>
      <c r="AJ19" s="36"/>
      <c r="AK19" s="36"/>
      <c r="AL19" s="36"/>
      <c r="AM19" s="36"/>
      <c r="AN19" s="41">
        <f>'Konzeptdaten '!M17</f>
        <v>4.8520354514045363E-2</v>
      </c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53"/>
      <c r="BE19" s="36"/>
      <c r="BF19" s="36"/>
      <c r="BG19" s="36"/>
      <c r="BH19" s="50"/>
      <c r="BI19" s="50"/>
      <c r="BJ19" s="50"/>
      <c r="BK19" s="50"/>
      <c r="BL19" s="52"/>
      <c r="BM19" s="36"/>
      <c r="BN19" s="36"/>
      <c r="BO19" s="36"/>
      <c r="BP19" s="36"/>
      <c r="BQ19" s="36"/>
      <c r="BR19" s="36"/>
      <c r="BS19" s="36"/>
      <c r="BT19" s="53"/>
      <c r="BU19" s="36"/>
      <c r="BV19" s="36"/>
      <c r="BW19" s="36"/>
      <c r="BX19" s="50"/>
      <c r="BY19" s="50"/>
      <c r="BZ19" s="50"/>
      <c r="CA19" s="50"/>
      <c r="CB19" s="53"/>
      <c r="CC19" s="36"/>
      <c r="CD19" s="36"/>
      <c r="CE19" s="36"/>
      <c r="CF19" s="50"/>
      <c r="CG19" s="50"/>
      <c r="CH19" s="50"/>
      <c r="CI19" s="50"/>
      <c r="CJ19" s="53"/>
    </row>
    <row r="20" spans="1:88" s="33" customFormat="1" x14ac:dyDescent="0.3">
      <c r="A20" s="36"/>
      <c r="B20" s="36"/>
      <c r="C20" s="36"/>
      <c r="D20" s="36"/>
      <c r="E20" s="36"/>
      <c r="F20" s="36"/>
      <c r="G20" s="36"/>
      <c r="H20" s="41">
        <v>1</v>
      </c>
      <c r="I20" s="36"/>
      <c r="J20" s="36"/>
      <c r="K20" s="36"/>
      <c r="L20" s="36"/>
      <c r="M20" s="36"/>
      <c r="N20" s="36"/>
      <c r="O20" s="36"/>
      <c r="P20" s="41">
        <v>1</v>
      </c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43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53">
        <f>'Konzeptdaten '!I47</f>
        <v>10</v>
      </c>
      <c r="BE20" s="36"/>
      <c r="BF20" s="36"/>
      <c r="BG20" s="36"/>
      <c r="BH20" s="50"/>
      <c r="BI20" s="50"/>
      <c r="BJ20" s="50"/>
      <c r="BK20" s="50"/>
      <c r="BL20" s="89">
        <f>'Konzeptdaten '!I48</f>
        <v>5</v>
      </c>
      <c r="BM20" s="36"/>
      <c r="BN20" s="36"/>
      <c r="BO20" s="36"/>
      <c r="BP20" s="36"/>
      <c r="BQ20" s="36"/>
      <c r="BR20" s="36"/>
      <c r="BS20" s="36"/>
      <c r="BT20" s="89">
        <f>'Konzeptdaten '!I89</f>
        <v>0</v>
      </c>
      <c r="BU20" s="36"/>
      <c r="BV20" s="36"/>
      <c r="BW20" s="36"/>
      <c r="BX20" s="50"/>
      <c r="BY20" s="50"/>
      <c r="BZ20" s="50"/>
      <c r="CA20" s="50"/>
      <c r="CB20" s="89">
        <f>'Konzeptdaten '!I90</f>
        <v>0</v>
      </c>
      <c r="CC20" s="36"/>
      <c r="CD20" s="36"/>
      <c r="CE20" s="36"/>
      <c r="CF20" s="50"/>
      <c r="CG20" s="50"/>
      <c r="CH20" s="50"/>
      <c r="CI20" s="50"/>
      <c r="CJ20" s="89">
        <f>'Konzeptdaten '!I90</f>
        <v>0</v>
      </c>
    </row>
    <row r="21" spans="1:88" s="33" customFormat="1" x14ac:dyDescent="0.3">
      <c r="A21" s="36"/>
      <c r="B21" s="36"/>
      <c r="C21" s="36"/>
      <c r="D21" s="36"/>
      <c r="E21" s="36"/>
      <c r="F21" s="36"/>
      <c r="G21" s="36"/>
      <c r="H21" s="41">
        <f>'Konzeptdaten '!D14</f>
        <v>3.4130308774228027E-2</v>
      </c>
      <c r="I21" s="36"/>
      <c r="J21" s="36"/>
      <c r="K21" s="36"/>
      <c r="L21" s="36"/>
      <c r="M21" s="36"/>
      <c r="N21" s="36"/>
      <c r="O21" s="36"/>
      <c r="P21" s="41">
        <f>'Konzeptdaten '!F14</f>
        <v>3.3150485349734846E-2</v>
      </c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41">
        <v>1</v>
      </c>
      <c r="AG21" s="36"/>
      <c r="AH21" s="36"/>
      <c r="AI21" s="36"/>
      <c r="AJ21" s="36"/>
      <c r="AK21" s="36"/>
      <c r="AL21" s="36"/>
      <c r="AM21" s="36"/>
      <c r="AN21" s="41">
        <f>'Konzeptdaten '!M18</f>
        <v>2.5987682139101697E-2</v>
      </c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51"/>
      <c r="BE21" s="36"/>
      <c r="BF21" s="36"/>
      <c r="BG21" s="36"/>
      <c r="BH21" s="50"/>
      <c r="BI21" s="50"/>
      <c r="BJ21" s="50"/>
      <c r="BK21" s="50"/>
      <c r="BL21" s="89"/>
      <c r="BM21" s="36"/>
      <c r="BN21" s="36"/>
      <c r="BO21" s="36"/>
      <c r="BP21" s="36"/>
      <c r="BQ21" s="36"/>
      <c r="BR21" s="36"/>
      <c r="BS21" s="36"/>
      <c r="BT21" s="89"/>
      <c r="BU21" s="36"/>
      <c r="BV21" s="36"/>
      <c r="BW21" s="36"/>
      <c r="BX21" s="50"/>
      <c r="BY21" s="50"/>
      <c r="BZ21" s="50"/>
      <c r="CA21" s="50"/>
      <c r="CB21" s="89"/>
      <c r="CC21" s="36"/>
      <c r="CD21" s="36"/>
      <c r="CE21" s="36"/>
      <c r="CF21" s="50"/>
      <c r="CG21" s="50"/>
      <c r="CH21" s="50"/>
      <c r="CI21" s="50"/>
      <c r="CJ21" s="89"/>
    </row>
    <row r="22" spans="1:88" s="33" customFormat="1" x14ac:dyDescent="0.3">
      <c r="A22" s="36"/>
      <c r="B22" s="36"/>
      <c r="C22" s="36"/>
      <c r="D22" s="36"/>
      <c r="E22" s="36"/>
      <c r="F22" s="36"/>
      <c r="G22" s="36"/>
      <c r="H22" s="42"/>
      <c r="I22" s="36"/>
      <c r="J22" s="36"/>
      <c r="K22" s="36"/>
      <c r="L22" s="36"/>
      <c r="M22" s="36"/>
      <c r="N22" s="36"/>
      <c r="O22" s="36"/>
      <c r="P22" s="42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41">
        <f>'Konzeptdaten '!K12</f>
        <v>8.2600234736182138E-2</v>
      </c>
      <c r="AG22" s="36"/>
      <c r="AH22" s="36"/>
      <c r="AI22" s="36"/>
      <c r="AJ22" s="36"/>
      <c r="AK22" s="36"/>
      <c r="AL22" s="36"/>
      <c r="AM22" s="36"/>
      <c r="AN22" s="43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55">
        <f>'Konzeptdaten '!I49</f>
        <v>1</v>
      </c>
      <c r="BE22" s="36"/>
      <c r="BF22" s="36"/>
      <c r="BG22" s="36"/>
      <c r="BH22" s="50"/>
      <c r="BI22" s="50"/>
      <c r="BJ22" s="50"/>
      <c r="BK22" s="50"/>
      <c r="BL22" s="89">
        <f>'Konzeptdaten '!I50</f>
        <v>1</v>
      </c>
      <c r="BM22" s="36"/>
      <c r="BN22" s="36"/>
      <c r="BO22" s="36"/>
      <c r="BP22" s="36"/>
      <c r="BQ22" s="36"/>
      <c r="BR22" s="36"/>
      <c r="BS22" s="36"/>
      <c r="BT22" s="89">
        <f>'Konzeptdaten '!I91</f>
        <v>38</v>
      </c>
      <c r="BU22" s="36"/>
      <c r="BV22" s="36"/>
      <c r="BW22" s="36"/>
      <c r="BX22" s="50"/>
      <c r="BY22" s="50"/>
      <c r="BZ22" s="50"/>
      <c r="CA22" s="50"/>
      <c r="CB22" s="89">
        <f>'Konzeptdaten '!I92</f>
        <v>18</v>
      </c>
      <c r="CC22" s="36"/>
      <c r="CD22" s="36"/>
      <c r="CE22" s="36"/>
      <c r="CF22" s="50"/>
      <c r="CG22" s="50"/>
      <c r="CH22" s="50"/>
      <c r="CI22" s="50"/>
      <c r="CJ22" s="89">
        <f>'Konzeptdaten '!I92</f>
        <v>18</v>
      </c>
    </row>
    <row r="23" spans="1:88" s="33" customFormat="1" x14ac:dyDescent="0.3">
      <c r="A23" s="36"/>
      <c r="B23" s="36"/>
      <c r="C23" s="36"/>
      <c r="D23" s="36"/>
      <c r="E23" s="36"/>
      <c r="F23" s="36"/>
      <c r="G23" s="36"/>
      <c r="H23" s="42"/>
      <c r="I23" s="36"/>
      <c r="J23" s="36"/>
      <c r="K23" s="36"/>
      <c r="L23" s="36"/>
      <c r="M23" s="36"/>
      <c r="N23" s="36"/>
      <c r="O23" s="36"/>
      <c r="P23" s="42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41">
        <f>'Konzeptdaten '!M19</f>
        <v>2.5236593059936908E-2</v>
      </c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89">
        <f>'Konzeptdaten '!I51</f>
        <v>10</v>
      </c>
      <c r="BE23" s="36"/>
      <c r="BF23" s="36"/>
      <c r="BG23" s="36"/>
      <c r="BH23" s="50"/>
      <c r="BI23" s="50"/>
      <c r="BJ23" s="50"/>
      <c r="BK23" s="50"/>
      <c r="BL23" s="89"/>
      <c r="BM23" s="36"/>
      <c r="BN23" s="36"/>
      <c r="BO23" s="36"/>
      <c r="BP23" s="36"/>
      <c r="BQ23" s="36"/>
      <c r="BR23" s="36"/>
      <c r="BS23" s="36"/>
      <c r="BT23" s="89"/>
      <c r="BU23" s="36"/>
      <c r="BV23" s="36"/>
      <c r="BW23" s="36"/>
      <c r="BX23" s="50"/>
      <c r="BY23" s="50"/>
      <c r="BZ23" s="50"/>
      <c r="CA23" s="50"/>
      <c r="CB23" s="89"/>
      <c r="CC23" s="36"/>
      <c r="CD23" s="36"/>
      <c r="CE23" s="36"/>
      <c r="CF23" s="50"/>
      <c r="CG23" s="50"/>
      <c r="CH23" s="50"/>
      <c r="CI23" s="50"/>
      <c r="CJ23" s="89"/>
    </row>
    <row r="24" spans="1:88" s="33" customFormat="1" x14ac:dyDescent="0.3">
      <c r="A24" s="36"/>
      <c r="B24" s="36"/>
      <c r="C24" s="36"/>
      <c r="D24" s="36"/>
      <c r="E24" s="36"/>
      <c r="F24" s="36"/>
      <c r="G24" s="36"/>
      <c r="H24" s="92">
        <f>'Konzeptdaten '!D15</f>
        <v>6.819446388891881E-2</v>
      </c>
      <c r="I24" s="36"/>
      <c r="J24" s="36"/>
      <c r="K24" s="36"/>
      <c r="L24" s="36"/>
      <c r="M24" s="36"/>
      <c r="N24" s="36"/>
      <c r="O24" s="36"/>
      <c r="P24" s="92">
        <f>'Konzeptdaten '!F15</f>
        <v>7.0956945078350833E-2</v>
      </c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5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89"/>
      <c r="BE24" s="36"/>
      <c r="BF24" s="36"/>
      <c r="BG24" s="36"/>
      <c r="BH24" s="50"/>
      <c r="BI24" s="50"/>
      <c r="BJ24" s="50"/>
      <c r="BK24" s="50"/>
      <c r="BL24" s="55">
        <f>'Konzeptdaten '!I52</f>
        <v>8</v>
      </c>
      <c r="BM24" s="36"/>
      <c r="BN24" s="36"/>
      <c r="BO24" s="36"/>
      <c r="BP24" s="36"/>
      <c r="BQ24" s="36"/>
      <c r="BR24" s="36"/>
      <c r="BS24" s="36"/>
      <c r="BT24" s="55">
        <f>'Konzeptdaten '!I93</f>
        <v>48</v>
      </c>
      <c r="BU24" s="36"/>
      <c r="BV24" s="36"/>
      <c r="BW24" s="36"/>
      <c r="BX24" s="50"/>
      <c r="BY24" s="50"/>
      <c r="BZ24" s="50"/>
      <c r="CA24" s="50"/>
      <c r="CB24" s="53">
        <f>'Konzeptdaten '!I94</f>
        <v>48</v>
      </c>
      <c r="CC24" s="36"/>
      <c r="CD24" s="36"/>
      <c r="CE24" s="36"/>
      <c r="CF24" s="50"/>
      <c r="CG24" s="50"/>
      <c r="CH24" s="50"/>
      <c r="CI24" s="50"/>
      <c r="CJ24" s="55">
        <f>'Konzeptdaten '!I94</f>
        <v>48</v>
      </c>
    </row>
    <row r="25" spans="1:88" s="33" customFormat="1" x14ac:dyDescent="0.3">
      <c r="A25" s="36"/>
      <c r="B25" s="36"/>
      <c r="C25" s="36"/>
      <c r="D25" s="36"/>
      <c r="E25" s="36"/>
      <c r="F25" s="36"/>
      <c r="G25" s="36"/>
      <c r="H25" s="92"/>
      <c r="I25" s="36"/>
      <c r="J25" s="36"/>
      <c r="K25" s="36"/>
      <c r="L25" s="36"/>
      <c r="M25" s="36"/>
      <c r="N25" s="36"/>
      <c r="O25" s="36"/>
      <c r="P25" s="92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90">
        <f>'Konzeptdaten '!M20</f>
        <v>3.3498572930749586E-2</v>
      </c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89">
        <f>'Konzeptdaten '!I53</f>
        <v>0</v>
      </c>
      <c r="BE25" s="36"/>
      <c r="BF25" s="36"/>
      <c r="BG25" s="36"/>
      <c r="BH25" s="50"/>
      <c r="BI25" s="50"/>
      <c r="BJ25" s="50"/>
      <c r="BK25" s="50"/>
      <c r="BL25" s="89">
        <f>'Konzeptdaten '!I54</f>
        <v>0</v>
      </c>
      <c r="BM25" s="36"/>
      <c r="BN25" s="36"/>
      <c r="BO25" s="36"/>
      <c r="BP25" s="36"/>
      <c r="BQ25" s="36"/>
      <c r="BR25" s="36"/>
      <c r="BS25" s="36"/>
      <c r="BT25" s="89">
        <f>'Konzeptdaten '!I95</f>
        <v>415</v>
      </c>
      <c r="BU25" s="36"/>
      <c r="BV25" s="36"/>
      <c r="BW25" s="36"/>
      <c r="BX25" s="50"/>
      <c r="BY25" s="50"/>
      <c r="BZ25" s="50"/>
      <c r="CA25" s="50"/>
      <c r="CB25" s="89">
        <f>'Konzeptdaten '!I96</f>
        <v>48</v>
      </c>
      <c r="CC25" s="36"/>
      <c r="CD25" s="36"/>
      <c r="CE25" s="36"/>
      <c r="CF25" s="50"/>
      <c r="CG25" s="50"/>
      <c r="CH25" s="50"/>
      <c r="CI25" s="50"/>
      <c r="CJ25" s="89">
        <f>'Konzeptdaten '!I96</f>
        <v>48</v>
      </c>
    </row>
    <row r="26" spans="1:88" s="33" customFormat="1" x14ac:dyDescent="0.3">
      <c r="A26" s="36"/>
      <c r="B26" s="36"/>
      <c r="C26" s="36"/>
      <c r="D26" s="36"/>
      <c r="E26" s="36"/>
      <c r="F26" s="36"/>
      <c r="G26" s="36"/>
      <c r="H26" s="54">
        <f>'Konzeptdaten '!D16</f>
        <v>2.9015942075808321E-2</v>
      </c>
      <c r="I26" s="36"/>
      <c r="J26" s="36"/>
      <c r="K26" s="36"/>
      <c r="L26" s="36"/>
      <c r="M26" s="36"/>
      <c r="N26" s="36"/>
      <c r="O26" s="36"/>
      <c r="P26" s="54">
        <f>'Konzeptdaten '!F16</f>
        <v>3.1577666210254068E-2</v>
      </c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90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89"/>
      <c r="BE26" s="36"/>
      <c r="BF26" s="36"/>
      <c r="BG26" s="36"/>
      <c r="BH26" s="50"/>
      <c r="BI26" s="50"/>
      <c r="BJ26" s="50"/>
      <c r="BK26" s="50"/>
      <c r="BL26" s="89"/>
      <c r="BM26" s="36"/>
      <c r="BN26" s="36"/>
      <c r="BO26" s="36"/>
      <c r="BP26" s="36"/>
      <c r="BQ26" s="36"/>
      <c r="BR26" s="36"/>
      <c r="BS26" s="36"/>
      <c r="BT26" s="89"/>
      <c r="BU26" s="36"/>
      <c r="BV26" s="36"/>
      <c r="BW26" s="36"/>
      <c r="BX26" s="50"/>
      <c r="BY26" s="50"/>
      <c r="BZ26" s="50"/>
      <c r="CA26" s="50"/>
      <c r="CB26" s="89"/>
      <c r="CC26" s="36"/>
      <c r="CD26" s="36"/>
      <c r="CE26" s="36"/>
      <c r="CF26" s="50"/>
      <c r="CG26" s="50"/>
      <c r="CH26" s="50"/>
      <c r="CI26" s="50"/>
      <c r="CJ26" s="89"/>
    </row>
    <row r="27" spans="1:88" s="33" customFormat="1" x14ac:dyDescent="0.3">
      <c r="A27" s="36"/>
      <c r="B27" s="36"/>
      <c r="C27" s="36"/>
      <c r="D27" s="36"/>
      <c r="E27" s="36"/>
      <c r="F27" s="36"/>
      <c r="G27" s="36"/>
      <c r="H27" s="92">
        <f>'Konzeptdaten '!D17</f>
        <v>4.8982126639169191E-2</v>
      </c>
      <c r="I27" s="36"/>
      <c r="J27" s="36"/>
      <c r="K27" s="36"/>
      <c r="L27" s="36"/>
      <c r="M27" s="36"/>
      <c r="N27" s="36"/>
      <c r="O27" s="36"/>
      <c r="P27" s="92">
        <f>'Konzeptdaten '!F17</f>
        <v>5.2700441198843755E-2</v>
      </c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90">
        <f>'Konzeptdaten '!M21</f>
        <v>1.2317860898302538E-2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55">
        <f>'Konzeptdaten '!I55</f>
        <v>2</v>
      </c>
      <c r="BE27" s="36"/>
      <c r="BF27" s="36"/>
      <c r="BG27" s="36"/>
      <c r="BH27" s="50"/>
      <c r="BI27" s="50"/>
      <c r="BJ27" s="50"/>
      <c r="BK27" s="50"/>
      <c r="BL27" s="89">
        <f>'Konzeptdaten '!I56</f>
        <v>1</v>
      </c>
      <c r="BM27" s="36"/>
      <c r="BN27" s="36"/>
      <c r="BO27" s="36"/>
      <c r="BP27" s="36"/>
      <c r="BQ27" s="36"/>
      <c r="BR27" s="36"/>
      <c r="BS27" s="36"/>
      <c r="BT27" s="89">
        <f>'Konzeptdaten '!I97</f>
        <v>40</v>
      </c>
      <c r="BU27" s="36"/>
      <c r="BV27" s="36"/>
      <c r="BW27" s="36"/>
      <c r="BX27" s="50"/>
      <c r="BY27" s="50"/>
      <c r="BZ27" s="50"/>
      <c r="CA27" s="50"/>
      <c r="CB27" s="89">
        <f>'Konzeptdaten '!I98</f>
        <v>17</v>
      </c>
      <c r="CC27" s="36"/>
      <c r="CD27" s="36"/>
      <c r="CE27" s="36"/>
      <c r="CF27" s="50"/>
      <c r="CG27" s="50"/>
      <c r="CH27" s="50"/>
      <c r="CI27" s="50"/>
      <c r="CJ27" s="89">
        <f>'Konzeptdaten '!I98</f>
        <v>17</v>
      </c>
    </row>
    <row r="28" spans="1:88" s="33" customFormat="1" x14ac:dyDescent="0.3">
      <c r="A28" s="36"/>
      <c r="B28" s="36"/>
      <c r="C28" s="36"/>
      <c r="D28" s="36"/>
      <c r="E28" s="36"/>
      <c r="F28" s="36"/>
      <c r="G28" s="36"/>
      <c r="H28" s="92"/>
      <c r="I28" s="36"/>
      <c r="J28" s="36"/>
      <c r="K28" s="36"/>
      <c r="L28" s="36"/>
      <c r="M28" s="36"/>
      <c r="N28" s="36"/>
      <c r="O28" s="36"/>
      <c r="P28" s="92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46" t="s">
        <v>74</v>
      </c>
      <c r="AB28" s="46"/>
      <c r="AC28" s="46"/>
      <c r="AD28" s="46"/>
      <c r="AE28" s="46"/>
      <c r="AF28" s="36"/>
      <c r="AG28" s="36"/>
      <c r="AH28" s="36"/>
      <c r="AI28" s="36"/>
      <c r="AJ28" s="36"/>
      <c r="AK28" s="36"/>
      <c r="AL28" s="36"/>
      <c r="AM28" s="36"/>
      <c r="AN28" s="90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51"/>
      <c r="BE28" s="36"/>
      <c r="BF28" s="36"/>
      <c r="BG28" s="36"/>
      <c r="BH28" s="50"/>
      <c r="BI28" s="50"/>
      <c r="BJ28" s="50"/>
      <c r="BK28" s="50"/>
      <c r="BL28" s="89"/>
      <c r="BM28" s="36"/>
      <c r="BN28" s="36"/>
      <c r="BO28" s="36"/>
      <c r="BP28" s="36"/>
      <c r="BQ28" s="36"/>
      <c r="BR28" s="36"/>
      <c r="BS28" s="36"/>
      <c r="BT28" s="89"/>
      <c r="BU28" s="36"/>
      <c r="BV28" s="36"/>
      <c r="BW28" s="36"/>
      <c r="BX28" s="50"/>
      <c r="BY28" s="50"/>
      <c r="BZ28" s="50"/>
      <c r="CA28" s="50"/>
      <c r="CB28" s="89"/>
      <c r="CC28" s="36"/>
      <c r="CD28" s="36"/>
      <c r="CE28" s="36"/>
      <c r="CF28" s="50"/>
      <c r="CG28" s="50"/>
      <c r="CH28" s="50"/>
      <c r="CI28" s="50"/>
      <c r="CJ28" s="89"/>
    </row>
    <row r="29" spans="1:88" s="33" customFormat="1" x14ac:dyDescent="0.3">
      <c r="A29" s="36"/>
      <c r="B29" s="36"/>
      <c r="C29" s="36"/>
      <c r="D29" s="36"/>
      <c r="E29" s="36"/>
      <c r="F29" s="36"/>
      <c r="G29" s="36"/>
      <c r="H29" s="54">
        <f>'Konzeptdaten '!D18</f>
        <v>3.6461081734997541E-2</v>
      </c>
      <c r="I29" s="36"/>
      <c r="J29" s="36"/>
      <c r="K29" s="36"/>
      <c r="L29" s="36"/>
      <c r="M29" s="36"/>
      <c r="N29" s="36"/>
      <c r="O29" s="36"/>
      <c r="P29" s="42">
        <f>'Konzeptdaten '!F18</f>
        <v>3.8283888635326335E-2</v>
      </c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90">
        <f>'Konzeptdaten '!M22</f>
        <v>4.7168394171548743E-2</v>
      </c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51">
        <f>'Konzeptdaten '!I57</f>
        <v>2</v>
      </c>
      <c r="BE29" s="36"/>
      <c r="BF29" s="36"/>
      <c r="BG29" s="36"/>
      <c r="BH29" s="50"/>
      <c r="BI29" s="50"/>
      <c r="BJ29" s="50"/>
      <c r="BK29" s="50"/>
      <c r="BL29" s="89">
        <f>'Konzeptdaten '!I58</f>
        <v>1</v>
      </c>
      <c r="BM29" s="36"/>
      <c r="BN29" s="36"/>
      <c r="BO29" s="36"/>
      <c r="BP29" s="36"/>
      <c r="BQ29" s="36"/>
      <c r="BR29" s="36"/>
      <c r="BS29" s="36"/>
      <c r="BT29" s="53">
        <f>'Konzeptdaten '!I99</f>
        <v>72</v>
      </c>
      <c r="BU29" s="36"/>
      <c r="BV29" s="36"/>
      <c r="BW29" s="36"/>
      <c r="BX29" s="50"/>
      <c r="BY29" s="50"/>
      <c r="BZ29" s="50"/>
      <c r="CA29" s="50"/>
      <c r="CB29" s="53">
        <f>'Konzeptdaten '!I100</f>
        <v>27</v>
      </c>
      <c r="CC29" s="36"/>
      <c r="CD29" s="36"/>
      <c r="CE29" s="36"/>
      <c r="CF29" s="50"/>
      <c r="CG29" s="50"/>
      <c r="CH29" s="50"/>
      <c r="CI29" s="50"/>
      <c r="CJ29" s="51">
        <f>'Konzeptdaten '!I100</f>
        <v>27</v>
      </c>
    </row>
    <row r="30" spans="1:88" s="33" customFormat="1" x14ac:dyDescent="0.3">
      <c r="A30" s="36"/>
      <c r="B30" s="36"/>
      <c r="C30" s="36"/>
      <c r="D30" s="36"/>
      <c r="E30" s="36"/>
      <c r="F30" s="36"/>
      <c r="G30" s="36"/>
      <c r="H30" s="92">
        <f>'Konzeptdaten '!D19</f>
        <v>1.1189247983458436E-2</v>
      </c>
      <c r="I30" s="36"/>
      <c r="J30" s="36"/>
      <c r="K30" s="36"/>
      <c r="L30" s="36"/>
      <c r="M30" s="36"/>
      <c r="N30" s="36"/>
      <c r="O30" s="36"/>
      <c r="P30" s="92">
        <f>'Konzeptdaten '!F19</f>
        <v>2.5711242963639129E-2</v>
      </c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90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89">
        <f>'Konzeptdaten '!I59</f>
        <v>1</v>
      </c>
      <c r="BE30" s="36"/>
      <c r="BF30" s="36"/>
      <c r="BG30" s="36"/>
      <c r="BH30" s="50"/>
      <c r="BI30" s="50"/>
      <c r="BJ30" s="50"/>
      <c r="BK30" s="50"/>
      <c r="BL30" s="89"/>
      <c r="BM30" s="36"/>
      <c r="BN30" s="36"/>
      <c r="BO30" s="36"/>
      <c r="BP30" s="36"/>
      <c r="BQ30" s="36"/>
      <c r="BR30" s="36"/>
      <c r="BS30" s="36"/>
      <c r="BT30" s="53"/>
      <c r="BU30" s="36"/>
      <c r="BV30" s="36"/>
      <c r="BW30" s="36"/>
      <c r="BX30" s="50"/>
      <c r="BY30" s="50"/>
      <c r="BZ30" s="50"/>
      <c r="CA30" s="50"/>
      <c r="CB30" s="77"/>
      <c r="CC30" s="36"/>
      <c r="CD30" s="36"/>
      <c r="CE30" s="36"/>
      <c r="CF30" s="50"/>
      <c r="CG30" s="50"/>
      <c r="CH30" s="50"/>
      <c r="CI30" s="50"/>
      <c r="CJ30" s="77"/>
    </row>
    <row r="31" spans="1:88" s="33" customFormat="1" x14ac:dyDescent="0.3">
      <c r="A31" s="36"/>
      <c r="B31" s="36"/>
      <c r="C31" s="36"/>
      <c r="D31" s="36"/>
      <c r="E31" s="36"/>
      <c r="F31" s="36"/>
      <c r="G31" s="36"/>
      <c r="H31" s="92"/>
      <c r="I31" s="36"/>
      <c r="J31" s="36"/>
      <c r="K31" s="36"/>
      <c r="L31" s="36"/>
      <c r="M31" s="36"/>
      <c r="N31" s="36"/>
      <c r="O31" s="36"/>
      <c r="P31" s="92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41">
        <v>1</v>
      </c>
      <c r="AG31" s="36"/>
      <c r="AH31" s="36"/>
      <c r="AI31" s="36"/>
      <c r="AJ31" s="36"/>
      <c r="AK31" s="36"/>
      <c r="AL31" s="36"/>
      <c r="AM31" s="36"/>
      <c r="AN31" s="90">
        <f>'Konzeptdaten '!M23</f>
        <v>4.5515998197386207E-2</v>
      </c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89"/>
      <c r="BE31" s="36"/>
      <c r="BF31" s="36"/>
      <c r="BG31" s="36"/>
      <c r="BH31" s="50"/>
      <c r="BI31" s="50"/>
      <c r="BJ31" s="50"/>
      <c r="BK31" s="50"/>
      <c r="BL31" s="55">
        <f>'Konzeptdaten '!I60</f>
        <v>1</v>
      </c>
      <c r="BM31" s="36"/>
      <c r="BN31" s="36"/>
      <c r="BO31" s="36"/>
      <c r="BP31" s="36"/>
      <c r="BQ31" s="36"/>
      <c r="BR31" s="36"/>
      <c r="BS31" s="36"/>
      <c r="BT31" s="53">
        <f>'Konzeptdaten '!I101</f>
        <v>13</v>
      </c>
      <c r="BU31" s="36"/>
      <c r="BV31" s="36"/>
      <c r="BW31" s="36"/>
      <c r="BX31" s="50"/>
      <c r="BY31" s="50"/>
      <c r="BZ31" s="50"/>
      <c r="CA31" s="50"/>
      <c r="CB31" s="55">
        <f>'Konzeptdaten '!I102</f>
        <v>13</v>
      </c>
      <c r="CC31" s="36"/>
      <c r="CD31" s="36"/>
      <c r="CE31" s="36"/>
      <c r="CF31" s="50"/>
      <c r="CG31" s="50"/>
      <c r="CH31" s="50"/>
      <c r="CI31" s="50"/>
      <c r="CJ31" s="55">
        <f>'Konzeptdaten '!I102</f>
        <v>13</v>
      </c>
    </row>
    <row r="32" spans="1:88" s="33" customFormat="1" x14ac:dyDescent="0.3">
      <c r="A32" s="36"/>
      <c r="B32" s="36"/>
      <c r="C32" s="36"/>
      <c r="D32" s="36"/>
      <c r="E32" s="36"/>
      <c r="F32" s="36"/>
      <c r="G32" s="36"/>
      <c r="H32" s="92">
        <f>'Konzeptdaten '!D20</f>
        <v>3.3244666530256199E-2</v>
      </c>
      <c r="I32" s="36"/>
      <c r="J32" s="36"/>
      <c r="K32" s="36"/>
      <c r="L32" s="36"/>
      <c r="M32" s="36"/>
      <c r="N32" s="36"/>
      <c r="O32" s="36"/>
      <c r="P32" s="92">
        <f>'Konzeptdaten '!F20</f>
        <v>3.5362848014605201E-2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41">
        <f>'Konzeptdaten '!I14</f>
        <v>2.8435458214468825E-2</v>
      </c>
      <c r="AG32" s="36"/>
      <c r="AH32" s="36"/>
      <c r="AI32" s="36"/>
      <c r="AJ32" s="36"/>
      <c r="AK32" s="36"/>
      <c r="AL32" s="36"/>
      <c r="AM32" s="36"/>
      <c r="AN32" s="90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89">
        <f>'Konzeptdaten '!I61</f>
        <v>11</v>
      </c>
      <c r="BE32" s="36"/>
      <c r="BF32" s="36"/>
      <c r="BG32" s="36"/>
      <c r="BH32" s="50"/>
      <c r="BI32" s="50"/>
      <c r="BJ32" s="50"/>
      <c r="BK32" s="50"/>
      <c r="BL32" s="89">
        <f>'Konzeptdaten '!I62</f>
        <v>4</v>
      </c>
      <c r="BM32" s="36"/>
      <c r="BN32" s="36"/>
      <c r="BO32" s="36"/>
      <c r="BP32" s="36"/>
      <c r="BQ32" s="36"/>
      <c r="BR32" s="36"/>
      <c r="BS32" s="36"/>
      <c r="BT32" s="89">
        <f>'Konzeptdaten '!I103</f>
        <v>60</v>
      </c>
      <c r="BU32" s="36"/>
      <c r="BV32" s="36"/>
      <c r="BW32" s="36"/>
      <c r="BX32" s="50"/>
      <c r="BY32" s="50"/>
      <c r="BZ32" s="50"/>
      <c r="CA32" s="50"/>
      <c r="CB32" s="53"/>
      <c r="CC32" s="36"/>
      <c r="CD32" s="36"/>
      <c r="CE32" s="36"/>
      <c r="CF32" s="50"/>
      <c r="CG32" s="50"/>
      <c r="CH32" s="50"/>
      <c r="CI32" s="50"/>
      <c r="CJ32" s="89">
        <f>'Konzeptdaten '!I104</f>
        <v>21</v>
      </c>
    </row>
    <row r="33" spans="1:88" s="33" customFormat="1" x14ac:dyDescent="0.3">
      <c r="A33" s="36"/>
      <c r="B33" s="36"/>
      <c r="C33" s="36"/>
      <c r="D33" s="36"/>
      <c r="E33" s="36"/>
      <c r="F33" s="36"/>
      <c r="G33" s="36"/>
      <c r="H33" s="92"/>
      <c r="I33" s="36"/>
      <c r="J33" s="36"/>
      <c r="K33" s="36"/>
      <c r="L33" s="36"/>
      <c r="M33" s="36"/>
      <c r="N33" s="36"/>
      <c r="O33" s="36"/>
      <c r="P33" s="92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40"/>
      <c r="AG33" s="36"/>
      <c r="AH33" s="36"/>
      <c r="AI33" s="36"/>
      <c r="AJ33" s="36"/>
      <c r="AK33" s="36"/>
      <c r="AL33" s="36"/>
      <c r="AM33" s="36"/>
      <c r="AN33" s="90">
        <f>'Konzeptdaten '!M24</f>
        <v>0.33363376896499924</v>
      </c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89"/>
      <c r="BE33" s="36"/>
      <c r="BF33" s="36"/>
      <c r="BG33" s="36"/>
      <c r="BH33" s="50"/>
      <c r="BI33" s="50"/>
      <c r="BJ33" s="50"/>
      <c r="BK33" s="50"/>
      <c r="BL33" s="89"/>
      <c r="BM33" s="36"/>
      <c r="BN33" s="36"/>
      <c r="BO33" s="36"/>
      <c r="BP33" s="36"/>
      <c r="BQ33" s="36"/>
      <c r="BR33" s="36"/>
      <c r="BS33" s="36"/>
      <c r="BT33" s="89"/>
      <c r="BU33" s="36"/>
      <c r="BV33" s="36"/>
      <c r="BW33" s="36"/>
      <c r="BX33" s="50"/>
      <c r="BY33" s="50"/>
      <c r="BZ33" s="50"/>
      <c r="CA33" s="50"/>
      <c r="CB33" s="53">
        <f>'Konzeptdaten '!I104</f>
        <v>21</v>
      </c>
      <c r="CC33" s="36"/>
      <c r="CD33" s="36"/>
      <c r="CE33" s="36"/>
      <c r="CF33" s="50"/>
      <c r="CG33" s="50"/>
      <c r="CH33" s="50"/>
      <c r="CI33" s="50"/>
      <c r="CJ33" s="89"/>
    </row>
    <row r="34" spans="1:88" s="33" customFormat="1" x14ac:dyDescent="0.3">
      <c r="A34" s="36"/>
      <c r="B34" s="36"/>
      <c r="C34" s="36"/>
      <c r="D34" s="36"/>
      <c r="E34" s="36"/>
      <c r="F34" s="36"/>
      <c r="G34" s="36"/>
      <c r="H34" s="54">
        <f>'Konzeptdaten '!D21</f>
        <v>1.6749769358619528E-2</v>
      </c>
      <c r="I34" s="36"/>
      <c r="J34" s="36"/>
      <c r="K34" s="36"/>
      <c r="L34" s="36"/>
      <c r="M34" s="36"/>
      <c r="N34" s="36"/>
      <c r="O34" s="36"/>
      <c r="P34" s="42">
        <f>'Konzeptdaten '!F21</f>
        <v>1.752624372432679E-2</v>
      </c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90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53">
        <f>'Konzeptdaten '!I63</f>
        <v>4</v>
      </c>
      <c r="BE34" s="36"/>
      <c r="BF34" s="36"/>
      <c r="BG34" s="36"/>
      <c r="BH34" s="50"/>
      <c r="BI34" s="50"/>
      <c r="BJ34" s="50"/>
      <c r="BK34" s="50"/>
      <c r="BL34" s="89">
        <f>'Konzeptdaten '!I64</f>
        <v>3</v>
      </c>
      <c r="BM34" s="36"/>
      <c r="BN34" s="36"/>
      <c r="BO34" s="36"/>
      <c r="BP34" s="36"/>
      <c r="BQ34" s="36"/>
      <c r="BR34" s="36"/>
      <c r="BS34" s="36"/>
      <c r="BT34" s="89">
        <f>'Konzeptdaten '!I105</f>
        <v>72</v>
      </c>
      <c r="BU34" s="36"/>
      <c r="BV34" s="36"/>
      <c r="BW34" s="36"/>
      <c r="BX34" s="50"/>
      <c r="BY34" s="50"/>
      <c r="BZ34" s="50"/>
      <c r="CA34" s="50"/>
      <c r="CB34" s="89">
        <f>'Konzeptdaten '!I106</f>
        <v>30</v>
      </c>
      <c r="CC34" s="36"/>
      <c r="CD34" s="36"/>
      <c r="CE34" s="36"/>
      <c r="CF34" s="50"/>
      <c r="CG34" s="50"/>
      <c r="CH34" s="50"/>
      <c r="CI34" s="50"/>
      <c r="CJ34" s="89">
        <f>'Konzeptdaten '!I106</f>
        <v>30</v>
      </c>
    </row>
    <row r="35" spans="1:88" s="33" customFormat="1" x14ac:dyDescent="0.3">
      <c r="A35" s="36"/>
      <c r="B35" s="36"/>
      <c r="C35" s="36"/>
      <c r="D35" s="36"/>
      <c r="E35" s="36"/>
      <c r="F35" s="36"/>
      <c r="G35" s="36"/>
      <c r="H35" s="92">
        <f>'Konzeptdaten '!D22</f>
        <v>3.497851535156208E-2</v>
      </c>
      <c r="I35" s="36"/>
      <c r="J35" s="36"/>
      <c r="K35" s="36"/>
      <c r="L35" s="36"/>
      <c r="M35" s="36"/>
      <c r="N35" s="36"/>
      <c r="O35" s="36"/>
      <c r="P35" s="92">
        <f>'Konzeptdaten '!F22</f>
        <v>3.9598356914650842E-2</v>
      </c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41">
        <v>1</v>
      </c>
      <c r="AG35" s="36"/>
      <c r="AH35" s="36"/>
      <c r="AI35" s="36"/>
      <c r="AJ35" s="36"/>
      <c r="AK35" s="36"/>
      <c r="AL35" s="36"/>
      <c r="AM35" s="36"/>
      <c r="AN35" s="5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89">
        <f>'Konzeptdaten '!I65</f>
        <v>153</v>
      </c>
      <c r="BE35" s="36"/>
      <c r="BF35" s="36"/>
      <c r="BG35" s="36"/>
      <c r="BH35" s="50"/>
      <c r="BI35" s="50"/>
      <c r="BJ35" s="50"/>
      <c r="BK35" s="50"/>
      <c r="BL35" s="89"/>
      <c r="BM35" s="36"/>
      <c r="BN35" s="36"/>
      <c r="BO35" s="36"/>
      <c r="BP35" s="36"/>
      <c r="BQ35" s="36"/>
      <c r="BR35" s="36"/>
      <c r="BS35" s="36"/>
      <c r="BT35" s="89"/>
      <c r="BU35" s="36"/>
      <c r="BV35" s="36"/>
      <c r="BW35" s="36"/>
      <c r="BX35" s="50"/>
      <c r="BY35" s="50"/>
      <c r="BZ35" s="50"/>
      <c r="CA35" s="50"/>
      <c r="CB35" s="89"/>
      <c r="CC35" s="36"/>
      <c r="CD35" s="36"/>
      <c r="CE35" s="36"/>
      <c r="CF35" s="50"/>
      <c r="CG35" s="50"/>
      <c r="CH35" s="50"/>
      <c r="CI35" s="50"/>
      <c r="CJ35" s="89"/>
    </row>
    <row r="36" spans="1:88" s="33" customFormat="1" x14ac:dyDescent="0.3">
      <c r="A36" s="36"/>
      <c r="B36" s="36"/>
      <c r="C36" s="36"/>
      <c r="D36" s="36"/>
      <c r="E36" s="36"/>
      <c r="F36" s="36"/>
      <c r="G36" s="36"/>
      <c r="H36" s="92"/>
      <c r="I36" s="36"/>
      <c r="J36" s="36"/>
      <c r="K36" s="36"/>
      <c r="L36" s="36"/>
      <c r="M36" s="36"/>
      <c r="N36" s="36"/>
      <c r="O36" s="36"/>
      <c r="P36" s="92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41">
        <f>'Konzeptdaten '!K14</f>
        <v>3.0611440878289646E-2</v>
      </c>
      <c r="AG36" s="36"/>
      <c r="AH36" s="36"/>
      <c r="AI36" s="36"/>
      <c r="AJ36" s="36"/>
      <c r="AK36" s="36"/>
      <c r="AL36" s="36"/>
      <c r="AM36" s="36"/>
      <c r="AN36" s="56">
        <f>'Konzeptdaten '!M25</f>
        <v>3.0043563166591559E-2</v>
      </c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89"/>
      <c r="BE36" s="36"/>
      <c r="BF36" s="36"/>
      <c r="BG36" s="36"/>
      <c r="BH36" s="50"/>
      <c r="BI36" s="50"/>
      <c r="BJ36" s="50"/>
      <c r="BK36" s="50"/>
      <c r="BL36" s="55">
        <f>'Konzeptdaten '!I66</f>
        <v>43</v>
      </c>
      <c r="BM36" s="36"/>
      <c r="BN36" s="36"/>
      <c r="BO36" s="36"/>
      <c r="BP36" s="36"/>
      <c r="BQ36" s="36"/>
      <c r="BR36" s="36"/>
      <c r="BS36" s="36"/>
      <c r="BT36" s="55">
        <f>'Konzeptdaten '!I107</f>
        <v>38</v>
      </c>
      <c r="BU36" s="36"/>
      <c r="BV36" s="36"/>
      <c r="BW36" s="36"/>
      <c r="BX36" s="50"/>
      <c r="BY36" s="50"/>
      <c r="BZ36" s="50"/>
      <c r="CA36" s="50"/>
      <c r="CB36" s="55">
        <f>'Konzeptdaten '!I108</f>
        <v>15</v>
      </c>
      <c r="CC36" s="36"/>
      <c r="CD36" s="36"/>
      <c r="CE36" s="36"/>
      <c r="CF36" s="50"/>
      <c r="CG36" s="50"/>
      <c r="CH36" s="50"/>
      <c r="CI36" s="50"/>
      <c r="CJ36" s="55">
        <f>'Konzeptdaten '!I108</f>
        <v>15</v>
      </c>
    </row>
    <row r="37" spans="1:88" s="33" customFormat="1" x14ac:dyDescent="0.3">
      <c r="A37" s="36"/>
      <c r="B37" s="36"/>
      <c r="C37" s="36"/>
      <c r="D37" s="36"/>
      <c r="E37" s="36"/>
      <c r="F37" s="36"/>
      <c r="G37" s="36"/>
      <c r="H37" s="54">
        <f>'Konzeptdaten '!D23</f>
        <v>4.2125705834419234E-2</v>
      </c>
      <c r="I37" s="36"/>
      <c r="J37" s="36"/>
      <c r="K37" s="36"/>
      <c r="L37" s="36"/>
      <c r="M37" s="36"/>
      <c r="N37" s="36"/>
      <c r="O37" s="36"/>
      <c r="P37" s="54">
        <f>'Konzeptdaten '!F23</f>
        <v>4.7655560626806634E-2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47"/>
      <c r="AG37" s="36"/>
      <c r="AH37" s="36"/>
      <c r="AI37" s="36"/>
      <c r="AJ37" s="36"/>
      <c r="AK37" s="36"/>
      <c r="AL37" s="36"/>
      <c r="AM37" s="36"/>
      <c r="AN37" s="43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89">
        <f>'Konzeptdaten '!I67</f>
        <v>2</v>
      </c>
      <c r="BE37" s="36"/>
      <c r="BF37" s="36"/>
      <c r="BG37" s="36"/>
      <c r="BH37" s="50"/>
      <c r="BI37" s="50"/>
      <c r="BJ37" s="50"/>
      <c r="BK37" s="50"/>
      <c r="BL37" s="53"/>
      <c r="BM37" s="36"/>
      <c r="BN37" s="36"/>
      <c r="BO37" s="36"/>
      <c r="BP37" s="36"/>
      <c r="BQ37" s="36"/>
      <c r="BR37" s="36"/>
      <c r="BS37" s="36"/>
      <c r="BT37" s="53"/>
      <c r="BU37" s="36"/>
      <c r="BV37" s="36"/>
      <c r="BW37" s="36"/>
      <c r="BX37" s="50"/>
      <c r="BY37" s="50"/>
      <c r="BZ37" s="50"/>
      <c r="CA37" s="50"/>
      <c r="CB37" s="53"/>
      <c r="CC37" s="36"/>
      <c r="CD37" s="36"/>
      <c r="CE37" s="36"/>
      <c r="CF37" s="50"/>
      <c r="CG37" s="50"/>
      <c r="CH37" s="50"/>
      <c r="CI37" s="50"/>
      <c r="CJ37" s="77"/>
    </row>
    <row r="38" spans="1:88" s="33" customFormat="1" x14ac:dyDescent="0.3">
      <c r="A38" s="36"/>
      <c r="B38" s="36"/>
      <c r="C38" s="36"/>
      <c r="D38" s="36"/>
      <c r="E38" s="36"/>
      <c r="F38" s="36"/>
      <c r="G38" s="36"/>
      <c r="H38" s="92">
        <f>'Konzeptdaten '!D24</f>
        <v>0.36398979075352422</v>
      </c>
      <c r="I38" s="36"/>
      <c r="J38" s="36"/>
      <c r="K38" s="36"/>
      <c r="L38" s="36"/>
      <c r="M38" s="36"/>
      <c r="N38" s="36"/>
      <c r="O38" s="36"/>
      <c r="P38" s="92">
        <f>'Konzeptdaten '!F24</f>
        <v>0.30560778944165523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47"/>
      <c r="AG38" s="36"/>
      <c r="AH38" s="36"/>
      <c r="AI38" s="36"/>
      <c r="AJ38" s="36"/>
      <c r="AK38" s="36"/>
      <c r="AL38" s="36"/>
      <c r="AM38" s="36"/>
      <c r="AN38" s="56">
        <f>'Konzeptdaten '!M26</f>
        <v>1.907766261078564E-2</v>
      </c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89"/>
      <c r="BE38" s="36"/>
      <c r="BF38" s="36"/>
      <c r="BG38" s="36"/>
      <c r="BH38" s="50"/>
      <c r="BI38" s="50"/>
      <c r="BJ38" s="50"/>
      <c r="BK38" s="50"/>
      <c r="BL38" s="53">
        <f>'Konzeptdaten '!I68</f>
        <v>2</v>
      </c>
      <c r="BM38" s="36"/>
      <c r="BN38" s="36"/>
      <c r="BO38" s="36"/>
      <c r="BP38" s="36"/>
      <c r="BQ38" s="36"/>
      <c r="BR38" s="36"/>
      <c r="BS38" s="36"/>
      <c r="BT38" s="53">
        <f>'Konzeptdaten '!I109</f>
        <v>46</v>
      </c>
      <c r="BU38" s="36"/>
      <c r="BV38" s="36"/>
      <c r="BW38" s="36"/>
      <c r="BX38" s="50"/>
      <c r="BY38" s="50"/>
      <c r="BZ38" s="50"/>
      <c r="CA38" s="50"/>
      <c r="CB38" s="53">
        <f>'Konzeptdaten '!I110</f>
        <v>35</v>
      </c>
      <c r="CC38" s="36"/>
      <c r="CD38" s="36"/>
      <c r="CE38" s="36"/>
      <c r="CF38" s="50"/>
      <c r="CG38" s="50"/>
      <c r="CH38" s="50"/>
      <c r="CI38" s="50"/>
      <c r="CJ38" s="53">
        <f>'Konzeptdaten '!I110</f>
        <v>35</v>
      </c>
    </row>
    <row r="39" spans="1:88" s="33" customFormat="1" x14ac:dyDescent="0.3">
      <c r="A39" s="36"/>
      <c r="B39" s="36"/>
      <c r="C39" s="36"/>
      <c r="D39" s="36"/>
      <c r="E39" s="36"/>
      <c r="F39" s="36"/>
      <c r="G39" s="36"/>
      <c r="H39" s="92"/>
      <c r="I39" s="36"/>
      <c r="J39" s="36"/>
      <c r="K39" s="36"/>
      <c r="L39" s="36"/>
      <c r="M39" s="36"/>
      <c r="N39" s="36"/>
      <c r="O39" s="36"/>
      <c r="P39" s="92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47"/>
      <c r="AG39" s="36"/>
      <c r="AH39" s="36"/>
      <c r="AI39" s="36"/>
      <c r="AJ39" s="36"/>
      <c r="AK39" s="36"/>
      <c r="AL39" s="36"/>
      <c r="AM39" s="36"/>
      <c r="AN39" s="7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89">
        <f>'Konzeptdaten '!I69</f>
        <v>4</v>
      </c>
      <c r="BE39" s="36"/>
      <c r="BF39" s="36"/>
      <c r="BG39" s="36"/>
      <c r="BH39" s="50"/>
      <c r="BI39" s="50"/>
      <c r="BJ39" s="50"/>
      <c r="BK39" s="50"/>
      <c r="BL39" s="89">
        <f>'Konzeptdaten '!I70</f>
        <v>2</v>
      </c>
      <c r="BM39" s="36"/>
      <c r="BN39" s="36"/>
      <c r="BO39" s="36"/>
      <c r="BP39" s="36"/>
      <c r="BQ39" s="36"/>
      <c r="BR39" s="36"/>
      <c r="BS39" s="36"/>
      <c r="BT39" s="89">
        <f>'Konzeptdaten '!I111</f>
        <v>74</v>
      </c>
      <c r="BU39" s="36"/>
      <c r="BV39" s="36"/>
      <c r="BW39" s="36"/>
      <c r="BX39" s="50"/>
      <c r="BY39" s="50"/>
      <c r="BZ39" s="50"/>
      <c r="CA39" s="50"/>
      <c r="CB39" s="89">
        <f>'Konzeptdaten '!I112</f>
        <v>37</v>
      </c>
      <c r="CC39" s="36"/>
      <c r="CD39" s="36"/>
      <c r="CE39" s="36"/>
      <c r="CF39" s="50"/>
      <c r="CG39" s="50"/>
      <c r="CH39" s="50"/>
      <c r="CI39" s="50"/>
      <c r="CJ39" s="89">
        <f>'Konzeptdaten '!I112</f>
        <v>37</v>
      </c>
    </row>
    <row r="40" spans="1:88" s="33" customFormat="1" x14ac:dyDescent="0.3">
      <c r="A40" s="36"/>
      <c r="B40" s="36"/>
      <c r="C40" s="36"/>
      <c r="D40" s="36"/>
      <c r="E40" s="36"/>
      <c r="F40" s="36"/>
      <c r="G40" s="36"/>
      <c r="H40" s="42">
        <f>'Konzeptdaten '!D25</f>
        <v>2.4891320345621044E-2</v>
      </c>
      <c r="I40" s="36"/>
      <c r="J40" s="36"/>
      <c r="K40" s="36"/>
      <c r="L40" s="36"/>
      <c r="M40" s="36"/>
      <c r="N40" s="36"/>
      <c r="O40" s="36"/>
      <c r="P40" s="42">
        <f>'Konzeptdaten '!F25</f>
        <v>2.895481515289822E-2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47"/>
      <c r="AG40" s="36"/>
      <c r="AH40" s="36"/>
      <c r="AI40" s="36"/>
      <c r="AJ40" s="36"/>
      <c r="AK40" s="36"/>
      <c r="AL40" s="36"/>
      <c r="AM40" s="36"/>
      <c r="AN40" s="56">
        <f>'Konzeptdaten '!M27</f>
        <v>6.1739522307345654E-2</v>
      </c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89"/>
      <c r="BE40" s="36"/>
      <c r="BF40" s="36"/>
      <c r="BG40" s="36"/>
      <c r="BH40" s="50"/>
      <c r="BI40" s="50"/>
      <c r="BJ40" s="50"/>
      <c r="BK40" s="50"/>
      <c r="BL40" s="89"/>
      <c r="BM40" s="36"/>
      <c r="BN40" s="36"/>
      <c r="BO40" s="36"/>
      <c r="BP40" s="36"/>
      <c r="BQ40" s="36"/>
      <c r="BR40" s="36"/>
      <c r="BS40" s="36"/>
      <c r="BT40" s="89"/>
      <c r="BU40" s="36"/>
      <c r="BV40" s="36"/>
      <c r="BW40" s="36"/>
      <c r="BX40" s="50"/>
      <c r="BY40" s="50"/>
      <c r="BZ40" s="50"/>
      <c r="CA40" s="50"/>
      <c r="CB40" s="89"/>
      <c r="CC40" s="36"/>
      <c r="CD40" s="36"/>
      <c r="CE40" s="36"/>
      <c r="CF40" s="50"/>
      <c r="CG40" s="50"/>
      <c r="CH40" s="50"/>
      <c r="CI40" s="50"/>
      <c r="CJ40" s="89"/>
    </row>
    <row r="41" spans="1:88" s="33" customFormat="1" x14ac:dyDescent="0.3">
      <c r="A41" s="36"/>
      <c r="B41" s="36"/>
      <c r="C41" s="36"/>
      <c r="D41" s="36"/>
      <c r="E41" s="36"/>
      <c r="F41" s="36"/>
      <c r="G41" s="36"/>
      <c r="H41" s="92">
        <f>'Konzeptdaten '!D26</f>
        <v>2.001644105093495E-2</v>
      </c>
      <c r="I41" s="36"/>
      <c r="J41" s="36"/>
      <c r="K41" s="36"/>
      <c r="L41" s="36"/>
      <c r="M41" s="36"/>
      <c r="N41" s="36"/>
      <c r="O41" s="36"/>
      <c r="P41" s="42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47"/>
      <c r="AG41" s="36"/>
      <c r="AH41" s="36"/>
      <c r="AI41" s="36"/>
      <c r="AJ41" s="36"/>
      <c r="AK41" s="36"/>
      <c r="AL41" s="36"/>
      <c r="AM41" s="36"/>
      <c r="AN41" s="5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55">
        <f>'Konzeptdaten '!I71</f>
        <v>5</v>
      </c>
      <c r="BE41" s="36"/>
      <c r="BF41" s="36"/>
      <c r="BG41" s="36"/>
      <c r="BH41" s="50"/>
      <c r="BI41" s="50"/>
      <c r="BJ41" s="50"/>
      <c r="BK41" s="50"/>
      <c r="BL41" s="89">
        <f>'Konzeptdaten '!I72</f>
        <v>4</v>
      </c>
      <c r="BM41" s="36"/>
      <c r="BN41" s="36"/>
      <c r="BO41" s="36"/>
      <c r="BP41" s="36"/>
      <c r="BQ41" s="36"/>
      <c r="BR41" s="36"/>
      <c r="BS41" s="36"/>
      <c r="BT41" s="89">
        <f>'Konzeptdaten '!I113</f>
        <v>242</v>
      </c>
      <c r="BU41" s="36"/>
      <c r="BV41" s="36"/>
      <c r="BW41" s="36"/>
      <c r="BX41" s="50"/>
      <c r="BY41" s="50"/>
      <c r="BZ41" s="50"/>
      <c r="CA41" s="50"/>
      <c r="CB41" s="89">
        <f>'Konzeptdaten '!I114</f>
        <v>85</v>
      </c>
      <c r="CC41" s="36"/>
      <c r="CD41" s="36"/>
      <c r="CE41" s="36"/>
      <c r="CF41" s="50"/>
      <c r="CG41" s="50"/>
      <c r="CH41" s="50"/>
      <c r="CI41" s="50"/>
      <c r="CJ41" s="89">
        <f>'Konzeptdaten '!I114</f>
        <v>85</v>
      </c>
    </row>
    <row r="42" spans="1:88" s="33" customFormat="1" x14ac:dyDescent="0.3">
      <c r="A42" s="36"/>
      <c r="B42" s="36"/>
      <c r="C42" s="36"/>
      <c r="D42" s="36"/>
      <c r="E42" s="36"/>
      <c r="F42" s="36"/>
      <c r="G42" s="36"/>
      <c r="H42" s="92"/>
      <c r="I42" s="36"/>
      <c r="J42" s="36"/>
      <c r="K42" s="36"/>
      <c r="L42" s="36"/>
      <c r="M42" s="36"/>
      <c r="N42" s="36"/>
      <c r="O42" s="36"/>
      <c r="P42" s="42">
        <f>'Konzeptdaten '!F26</f>
        <v>2.2400730260155179E-2</v>
      </c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47"/>
      <c r="AG42" s="36"/>
      <c r="AH42" s="36"/>
      <c r="AI42" s="36"/>
      <c r="AJ42" s="36"/>
      <c r="AK42" s="36"/>
      <c r="AL42" s="36"/>
      <c r="AM42" s="36"/>
      <c r="AN42" s="90">
        <f>'Konzeptdaten '!K28</f>
        <v>4.6761046761046761E-2</v>
      </c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89">
        <f>'Konzeptdaten '!I73</f>
        <v>3</v>
      </c>
      <c r="BE42" s="36"/>
      <c r="BF42" s="36"/>
      <c r="BG42" s="36"/>
      <c r="BH42" s="50"/>
      <c r="BI42" s="50"/>
      <c r="BJ42" s="50"/>
      <c r="BK42" s="50"/>
      <c r="BL42" s="89"/>
      <c r="BM42" s="36"/>
      <c r="BN42" s="36"/>
      <c r="BO42" s="36"/>
      <c r="BP42" s="36"/>
      <c r="BQ42" s="36"/>
      <c r="BR42" s="36"/>
      <c r="BS42" s="36"/>
      <c r="BT42" s="89"/>
      <c r="BU42" s="36"/>
      <c r="BV42" s="36"/>
      <c r="BW42" s="36"/>
      <c r="BX42" s="50"/>
      <c r="BY42" s="50"/>
      <c r="BZ42" s="50"/>
      <c r="CA42" s="50"/>
      <c r="CB42" s="89"/>
      <c r="CC42" s="36"/>
      <c r="CD42" s="36"/>
      <c r="CE42" s="36"/>
      <c r="CF42" s="50"/>
      <c r="CG42" s="50"/>
      <c r="CH42" s="50"/>
      <c r="CI42" s="50"/>
      <c r="CJ42" s="89"/>
    </row>
    <row r="43" spans="1:88" s="33" customFormat="1" x14ac:dyDescent="0.3">
      <c r="A43" s="36"/>
      <c r="B43" s="36"/>
      <c r="C43" s="36"/>
      <c r="D43" s="36"/>
      <c r="E43" s="36"/>
      <c r="F43" s="36"/>
      <c r="G43" s="36"/>
      <c r="H43" s="90">
        <f>'Konzeptdaten '!D27</f>
        <v>6.5455485316131254E-2</v>
      </c>
      <c r="I43" s="36"/>
      <c r="J43" s="36"/>
      <c r="K43" s="36"/>
      <c r="L43" s="36"/>
      <c r="M43" s="36"/>
      <c r="N43" s="36"/>
      <c r="O43" s="36"/>
      <c r="P43" s="92">
        <f>'Konzeptdaten '!F27</f>
        <v>7.6439981743496116E-2</v>
      </c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47"/>
      <c r="AG43" s="36"/>
      <c r="AH43" s="36"/>
      <c r="AI43" s="36"/>
      <c r="AJ43" s="36"/>
      <c r="AK43" s="36"/>
      <c r="AL43" s="36"/>
      <c r="AM43" s="36"/>
      <c r="AN43" s="90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89"/>
      <c r="BE43" s="36"/>
      <c r="BF43" s="36"/>
      <c r="BG43" s="36"/>
      <c r="BH43" s="50"/>
      <c r="BI43" s="50"/>
      <c r="BJ43" s="50"/>
      <c r="BK43" s="50"/>
      <c r="BL43" s="55">
        <f>'Konzeptdaten '!I74</f>
        <v>3</v>
      </c>
      <c r="BM43" s="36"/>
      <c r="BN43" s="36"/>
      <c r="BO43" s="36"/>
      <c r="BP43" s="36"/>
      <c r="BQ43" s="36"/>
      <c r="BR43" s="36"/>
      <c r="BS43" s="36"/>
      <c r="BT43" s="55">
        <f>'Konzeptdaten '!I115</f>
        <v>58</v>
      </c>
      <c r="BU43" s="36"/>
      <c r="BV43" s="36"/>
      <c r="BW43" s="36"/>
      <c r="BX43" s="50"/>
      <c r="BY43" s="50"/>
      <c r="BZ43" s="50"/>
      <c r="CA43" s="50"/>
      <c r="CB43" s="55">
        <f>'Konzeptdaten '!I116</f>
        <v>39</v>
      </c>
      <c r="CC43" s="36"/>
      <c r="CD43" s="36"/>
      <c r="CE43" s="36"/>
      <c r="CF43" s="50"/>
      <c r="CG43" s="50"/>
      <c r="CH43" s="50"/>
      <c r="CI43" s="50"/>
      <c r="CJ43" s="55">
        <f>'Konzeptdaten '!I116</f>
        <v>39</v>
      </c>
    </row>
    <row r="44" spans="1:88" s="33" customFormat="1" x14ac:dyDescent="0.3">
      <c r="A44" s="36"/>
      <c r="B44" s="36"/>
      <c r="C44" s="36"/>
      <c r="D44" s="36"/>
      <c r="E44" s="36"/>
      <c r="F44" s="36"/>
      <c r="G44" s="36"/>
      <c r="H44" s="90"/>
      <c r="I44" s="36"/>
      <c r="J44" s="36"/>
      <c r="K44" s="36"/>
      <c r="L44" s="36"/>
      <c r="M44" s="36"/>
      <c r="N44" s="36"/>
      <c r="O44" s="36"/>
      <c r="P44" s="92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47"/>
      <c r="AG44" s="36"/>
      <c r="AH44" s="36"/>
      <c r="AI44" s="36"/>
      <c r="AJ44" s="36"/>
      <c r="AK44" s="36"/>
      <c r="AL44" s="36"/>
      <c r="AM44" s="36"/>
      <c r="AN44" s="90">
        <f>'Konzeptdaten '!K29</f>
        <v>7.2930072930072934E-2</v>
      </c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89">
        <f>'Konzeptdaten '!I75</f>
        <v>0</v>
      </c>
      <c r="BE44" s="36"/>
      <c r="BF44" s="36"/>
      <c r="BG44" s="36"/>
      <c r="BH44" s="50"/>
      <c r="BI44" s="50"/>
      <c r="BJ44" s="50"/>
      <c r="BK44" s="50"/>
      <c r="BL44" s="53"/>
      <c r="BM44" s="36"/>
      <c r="BN44" s="36"/>
      <c r="BO44" s="36"/>
      <c r="BP44" s="36"/>
      <c r="BQ44" s="36"/>
      <c r="BR44" s="36"/>
      <c r="BS44" s="36"/>
      <c r="BT44" s="89">
        <f>'Konzeptdaten '!I117</f>
        <v>0</v>
      </c>
      <c r="BU44" s="36"/>
      <c r="BV44" s="36"/>
      <c r="BW44" s="36"/>
      <c r="BX44" s="50"/>
      <c r="BY44" s="50"/>
      <c r="BZ44" s="50"/>
      <c r="CA44" s="50"/>
      <c r="CB44" s="53"/>
      <c r="CC44" s="36"/>
      <c r="CD44" s="36"/>
      <c r="CE44" s="36"/>
      <c r="CF44" s="50"/>
      <c r="CG44" s="50"/>
      <c r="CH44" s="50"/>
      <c r="CI44" s="50"/>
      <c r="CJ44" s="53"/>
    </row>
    <row r="45" spans="1:88" s="33" customFormat="1" x14ac:dyDescent="0.3">
      <c r="A45" s="36"/>
      <c r="B45" s="36"/>
      <c r="C45" s="36"/>
      <c r="D45" s="36"/>
      <c r="E45" s="36"/>
      <c r="F45" s="36"/>
      <c r="G45" s="36"/>
      <c r="H45" s="54">
        <f>'Konzeptdaten '!D28</f>
        <v>4.4121606340932831E-2</v>
      </c>
      <c r="I45" s="36"/>
      <c r="J45" s="36"/>
      <c r="K45" s="36"/>
      <c r="L45" s="36"/>
      <c r="M45" s="36"/>
      <c r="N45" s="36"/>
      <c r="O45" s="36"/>
      <c r="P45" s="54">
        <f>'Konzeptdaten '!F28</f>
        <v>4.8994370911303819E-2</v>
      </c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48"/>
      <c r="AG45" s="36"/>
      <c r="AH45" s="36"/>
      <c r="AI45" s="36"/>
      <c r="AJ45" s="36"/>
      <c r="AK45" s="36"/>
      <c r="AL45" s="36"/>
      <c r="AM45" s="36"/>
      <c r="AN45" s="90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89"/>
      <c r="BE45" s="36"/>
      <c r="BF45" s="36"/>
      <c r="BG45" s="36"/>
      <c r="BH45" s="50"/>
      <c r="BI45" s="50"/>
      <c r="BJ45" s="50"/>
      <c r="BK45" s="50"/>
      <c r="BL45" s="55">
        <f>'Konzeptdaten '!I76</f>
        <v>0</v>
      </c>
      <c r="BM45" s="36"/>
      <c r="BN45" s="36"/>
      <c r="BO45" s="36"/>
      <c r="BP45" s="36"/>
      <c r="BQ45" s="36"/>
      <c r="BR45" s="36"/>
      <c r="BS45" s="36"/>
      <c r="BT45" s="89"/>
      <c r="BU45" s="36"/>
      <c r="BV45" s="36"/>
      <c r="BW45" s="36"/>
      <c r="BX45" s="50"/>
      <c r="BY45" s="50"/>
      <c r="BZ45" s="50"/>
      <c r="CA45" s="50"/>
      <c r="CB45" s="55">
        <f>'Konzeptdaten '!I118</f>
        <v>0</v>
      </c>
      <c r="CC45" s="36"/>
      <c r="CD45" s="36"/>
      <c r="CE45" s="36"/>
      <c r="CF45" s="50"/>
      <c r="CG45" s="50"/>
      <c r="CH45" s="50"/>
      <c r="CI45" s="50"/>
      <c r="CJ45" s="55">
        <f>'Konzeptdaten '!I118</f>
        <v>0</v>
      </c>
    </row>
    <row r="46" spans="1:88" s="33" customFormat="1" x14ac:dyDescent="0.3">
      <c r="A46" s="36"/>
      <c r="B46" s="36"/>
      <c r="C46" s="36"/>
      <c r="D46" s="36"/>
      <c r="E46" s="36"/>
      <c r="F46" s="36"/>
      <c r="G46" s="36"/>
      <c r="H46" s="92">
        <f>'Konzeptdaten '!D29</f>
        <v>8.0894996248712173E-2</v>
      </c>
      <c r="I46" s="36"/>
      <c r="J46" s="36"/>
      <c r="K46" s="36"/>
      <c r="L46" s="36"/>
      <c r="M46" s="36"/>
      <c r="N46" s="36"/>
      <c r="O46" s="36"/>
      <c r="P46" s="92">
        <f>'Konzeptdaten '!F29</f>
        <v>6.8930473147725546E-2</v>
      </c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40"/>
      <c r="AG46" s="36"/>
      <c r="AH46" s="36"/>
      <c r="AI46" s="36"/>
      <c r="AJ46" s="36"/>
      <c r="AK46" s="36"/>
      <c r="AL46" s="36"/>
      <c r="AM46" s="36"/>
      <c r="AN46" s="90">
        <f>'Konzeptdaten '!K30</f>
        <v>2.9601029601029602E-2</v>
      </c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55">
        <f>'Konzeptdaten '!I77</f>
        <v>4</v>
      </c>
      <c r="BE46" s="36"/>
      <c r="BF46" s="36"/>
      <c r="BG46" s="36"/>
      <c r="BH46" s="50"/>
      <c r="BI46" s="50"/>
      <c r="BJ46" s="50"/>
      <c r="BK46" s="50"/>
      <c r="BL46" s="89">
        <f>'Konzeptdaten '!I78</f>
        <v>3</v>
      </c>
      <c r="BM46" s="36"/>
      <c r="BN46" s="36"/>
      <c r="BO46" s="36"/>
      <c r="BP46" s="36"/>
      <c r="BQ46" s="36"/>
      <c r="BR46" s="36"/>
      <c r="BS46" s="36"/>
      <c r="BT46" s="89">
        <f>'Konzeptdaten '!I119</f>
        <v>40</v>
      </c>
      <c r="BU46" s="36"/>
      <c r="BV46" s="36"/>
      <c r="BW46" s="36"/>
      <c r="BX46" s="50"/>
      <c r="BY46" s="50"/>
      <c r="BZ46" s="50"/>
      <c r="CA46" s="50"/>
      <c r="CB46" s="89">
        <f>'Konzeptdaten '!I120</f>
        <v>19</v>
      </c>
      <c r="CC46" s="36"/>
      <c r="CD46" s="36"/>
      <c r="CE46" s="36"/>
      <c r="CF46" s="50"/>
      <c r="CG46" s="50"/>
      <c r="CH46" s="50"/>
      <c r="CI46" s="50"/>
      <c r="CJ46" s="89">
        <f>'Konzeptdaten '!I120</f>
        <v>19</v>
      </c>
    </row>
    <row r="47" spans="1:88" s="33" customFormat="1" x14ac:dyDescent="0.3">
      <c r="A47" s="36"/>
      <c r="B47" s="36"/>
      <c r="C47" s="36"/>
      <c r="D47" s="36"/>
      <c r="E47" s="36"/>
      <c r="F47" s="36"/>
      <c r="G47" s="36"/>
      <c r="H47" s="92"/>
      <c r="I47" s="36"/>
      <c r="J47" s="36"/>
      <c r="K47" s="36"/>
      <c r="L47" s="36"/>
      <c r="M47" s="36"/>
      <c r="N47" s="36"/>
      <c r="O47" s="36"/>
      <c r="P47" s="92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49"/>
      <c r="AG47" s="36"/>
      <c r="AH47" s="36"/>
      <c r="AI47" s="36"/>
      <c r="AJ47" s="36"/>
      <c r="AK47" s="36"/>
      <c r="AL47" s="36"/>
      <c r="AM47" s="36"/>
      <c r="AN47" s="91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55"/>
      <c r="BE47" s="36"/>
      <c r="BF47" s="36"/>
      <c r="BG47" s="36"/>
      <c r="BH47" s="50"/>
      <c r="BI47" s="50"/>
      <c r="BJ47" s="50"/>
      <c r="BK47" s="50"/>
      <c r="BL47" s="89"/>
      <c r="BM47" s="36"/>
      <c r="BN47" s="36"/>
      <c r="BO47" s="36"/>
      <c r="BP47" s="36"/>
      <c r="BQ47" s="36"/>
      <c r="BR47" s="36"/>
      <c r="BS47" s="36"/>
      <c r="BT47" s="89"/>
      <c r="BU47" s="36"/>
      <c r="BV47" s="36"/>
      <c r="BW47" s="36"/>
      <c r="BX47" s="50"/>
      <c r="BY47" s="50"/>
      <c r="BZ47" s="50"/>
      <c r="CA47" s="50"/>
      <c r="CB47" s="89"/>
      <c r="CC47" s="36"/>
      <c r="CD47" s="36"/>
      <c r="CE47" s="36"/>
      <c r="CF47" s="50"/>
      <c r="CG47" s="50"/>
      <c r="CH47" s="50"/>
      <c r="CI47" s="50"/>
      <c r="CJ47" s="89"/>
    </row>
    <row r="48" spans="1:88" s="33" customFormat="1" x14ac:dyDescent="0.3">
      <c r="A48" s="36"/>
      <c r="B48" s="36"/>
      <c r="C48" s="36"/>
      <c r="D48" s="36"/>
      <c r="E48" s="36"/>
      <c r="F48" s="36"/>
      <c r="G48" s="36"/>
      <c r="H48" s="56">
        <f>'Konzeptdaten '!D30</f>
        <v>2.9916969103029389E-2</v>
      </c>
      <c r="I48" s="36"/>
      <c r="J48" s="36"/>
      <c r="K48" s="36"/>
      <c r="L48" s="36"/>
      <c r="M48" s="36"/>
      <c r="N48" s="36"/>
      <c r="O48" s="36"/>
      <c r="P48" s="54">
        <f>'Konzeptdaten '!F30</f>
        <v>3.301993001673513E-2</v>
      </c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49"/>
      <c r="AG48" s="36"/>
      <c r="AH48" s="36"/>
      <c r="AI48" s="36"/>
      <c r="AJ48" s="36"/>
      <c r="AK48" s="36"/>
      <c r="AL48" s="36"/>
      <c r="AM48" s="36"/>
      <c r="AN48" s="90">
        <f>'Konzeptdaten '!K31</f>
        <v>2.4024024024024024E-2</v>
      </c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55">
        <f>'Konzeptdaten '!I79</f>
        <v>1</v>
      </c>
      <c r="BE48" s="36"/>
      <c r="BF48" s="36"/>
      <c r="BG48" s="36"/>
      <c r="BH48" s="50"/>
      <c r="BI48" s="50"/>
      <c r="BJ48" s="50"/>
      <c r="BK48" s="50"/>
      <c r="BL48" s="89">
        <f>'Konzeptdaten '!I80</f>
        <v>1</v>
      </c>
      <c r="BM48" s="36"/>
      <c r="BN48" s="36"/>
      <c r="BO48" s="36"/>
      <c r="BP48" s="36"/>
      <c r="BQ48" s="36"/>
      <c r="BR48" s="36"/>
      <c r="BS48" s="36"/>
      <c r="BT48" s="89">
        <f>'Konzeptdaten '!I121</f>
        <v>27</v>
      </c>
      <c r="BU48" s="36"/>
      <c r="BV48" s="36"/>
      <c r="BW48" s="36"/>
      <c r="BX48" s="50"/>
      <c r="BY48" s="50"/>
      <c r="BZ48" s="50"/>
      <c r="CA48" s="50"/>
      <c r="CB48" s="89">
        <f>'Konzeptdaten '!I122</f>
        <v>22</v>
      </c>
      <c r="CC48" s="36"/>
      <c r="CD48" s="36"/>
      <c r="CE48" s="36"/>
      <c r="CF48" s="50"/>
      <c r="CG48" s="50"/>
      <c r="CH48" s="50"/>
      <c r="CI48" s="50"/>
      <c r="CJ48" s="89">
        <f>'Konzeptdaten '!I122</f>
        <v>22</v>
      </c>
    </row>
    <row r="49" spans="1:88" s="33" customFormat="1" x14ac:dyDescent="0.3">
      <c r="A49" s="36"/>
      <c r="B49" s="36"/>
      <c r="C49" s="36"/>
      <c r="D49" s="36"/>
      <c r="E49" s="36"/>
      <c r="F49" s="36"/>
      <c r="G49" s="36"/>
      <c r="H49" s="90">
        <f>'Konzeptdaten '!D31</f>
        <v>2.0669775389398036E-2</v>
      </c>
      <c r="I49" s="36"/>
      <c r="J49" s="36"/>
      <c r="K49" s="36"/>
      <c r="L49" s="36"/>
      <c r="M49" s="36"/>
      <c r="N49" s="36"/>
      <c r="O49" s="36"/>
      <c r="P49" s="92">
        <f>'Konzeptdaten '!F31</f>
        <v>2.4554997717937014E-2</v>
      </c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49"/>
      <c r="AG49" s="36"/>
      <c r="AH49" s="36"/>
      <c r="AI49" s="36"/>
      <c r="AJ49" s="36"/>
      <c r="AK49" s="36"/>
      <c r="AL49" s="36"/>
      <c r="AM49" s="36"/>
      <c r="AN49" s="90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89">
        <f>'Konzeptdaten '!I81</f>
        <v>0</v>
      </c>
      <c r="BE49" s="36"/>
      <c r="BF49" s="36"/>
      <c r="BG49" s="36"/>
      <c r="BH49" s="50"/>
      <c r="BI49" s="50"/>
      <c r="BJ49" s="50"/>
      <c r="BK49" s="50"/>
      <c r="BL49" s="89"/>
      <c r="BM49" s="36"/>
      <c r="BN49" s="36"/>
      <c r="BO49" s="36"/>
      <c r="BP49" s="36"/>
      <c r="BQ49" s="36"/>
      <c r="BR49" s="36"/>
      <c r="BS49" s="36"/>
      <c r="BT49" s="89"/>
      <c r="BU49" s="36"/>
      <c r="BV49" s="36"/>
      <c r="BW49" s="36"/>
      <c r="BX49" s="50"/>
      <c r="BY49" s="50"/>
      <c r="BZ49" s="50"/>
      <c r="CA49" s="50"/>
      <c r="CB49" s="89"/>
      <c r="CC49" s="36"/>
      <c r="CD49" s="36"/>
      <c r="CE49" s="36"/>
      <c r="CF49" s="50"/>
      <c r="CG49" s="50"/>
      <c r="CH49" s="50"/>
      <c r="CI49" s="50"/>
      <c r="CJ49" s="89"/>
    </row>
    <row r="50" spans="1:88" s="33" customFormat="1" x14ac:dyDescent="0.3">
      <c r="A50" s="36"/>
      <c r="B50" s="36"/>
      <c r="C50" s="36"/>
      <c r="D50" s="36"/>
      <c r="E50" s="36"/>
      <c r="F50" s="36"/>
      <c r="G50" s="36"/>
      <c r="H50" s="90"/>
      <c r="I50" s="36"/>
      <c r="J50" s="36"/>
      <c r="K50" s="36"/>
      <c r="L50" s="36"/>
      <c r="M50" s="36"/>
      <c r="N50" s="36"/>
      <c r="O50" s="36"/>
      <c r="P50" s="92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49"/>
      <c r="AG50" s="36"/>
      <c r="AH50" s="36"/>
      <c r="AI50" s="36"/>
      <c r="AJ50" s="36"/>
      <c r="AK50" s="36"/>
      <c r="AL50" s="36"/>
      <c r="AM50" s="36"/>
      <c r="AN50" s="90">
        <f>'Konzeptdaten '!K32</f>
        <v>2.4024024024024024E-2</v>
      </c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89"/>
      <c r="BE50" s="36"/>
      <c r="BF50" s="36"/>
      <c r="BG50" s="36"/>
      <c r="BH50" s="50"/>
      <c r="BI50" s="50"/>
      <c r="BJ50" s="50"/>
      <c r="BK50" s="50"/>
      <c r="BL50" s="55">
        <f>'Konzeptdaten '!I82</f>
        <v>0</v>
      </c>
      <c r="BM50" s="36"/>
      <c r="BN50" s="36"/>
      <c r="BO50" s="36"/>
      <c r="BP50" s="36"/>
      <c r="BQ50" s="36"/>
      <c r="BR50" s="36"/>
      <c r="BS50" s="36"/>
      <c r="BT50" s="55">
        <f>'Konzeptdaten '!I123</f>
        <v>36</v>
      </c>
      <c r="BU50" s="36"/>
      <c r="BV50" s="36"/>
      <c r="BW50" s="36"/>
      <c r="BX50" s="50"/>
      <c r="BY50" s="50"/>
      <c r="BZ50" s="50"/>
      <c r="CA50" s="50"/>
      <c r="CB50" s="55">
        <f>'Konzeptdaten '!I124</f>
        <v>18</v>
      </c>
      <c r="CC50" s="36"/>
      <c r="CD50" s="36"/>
      <c r="CE50" s="36"/>
      <c r="CF50" s="50"/>
      <c r="CG50" s="50"/>
      <c r="CH50" s="50"/>
      <c r="CI50" s="50"/>
      <c r="CJ50" s="55">
        <f>'Konzeptdaten '!I124</f>
        <v>18</v>
      </c>
    </row>
    <row r="51" spans="1:88" s="33" customFormat="1" x14ac:dyDescent="0.3">
      <c r="A51" s="36"/>
      <c r="B51" s="36"/>
      <c r="C51" s="36"/>
      <c r="D51" s="36"/>
      <c r="E51" s="36"/>
      <c r="F51" s="36"/>
      <c r="G51" s="36"/>
      <c r="H51" s="56">
        <f>'Konzeptdaten '!D32</f>
        <v>2.9102096054506751E-2</v>
      </c>
      <c r="I51" s="36"/>
      <c r="J51" s="36"/>
      <c r="K51" s="36"/>
      <c r="L51" s="36"/>
      <c r="M51" s="36"/>
      <c r="N51" s="36"/>
      <c r="O51" s="36"/>
      <c r="P51" s="54">
        <f>'Konzeptdaten '!F32</f>
        <v>3.1723718241290125E-2</v>
      </c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48"/>
      <c r="AG51" s="36"/>
      <c r="AH51" s="36"/>
      <c r="AI51" s="36"/>
      <c r="AJ51" s="36"/>
      <c r="AK51" s="36"/>
      <c r="AL51" s="36"/>
      <c r="AM51" s="36"/>
      <c r="AN51" s="90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53"/>
      <c r="BE51" s="36"/>
      <c r="BF51" s="36"/>
      <c r="BG51" s="36"/>
      <c r="BH51" s="50"/>
      <c r="BI51" s="50"/>
      <c r="BJ51" s="50"/>
      <c r="BK51" s="50"/>
      <c r="BL51" s="53"/>
      <c r="BM51" s="36"/>
      <c r="BN51" s="36"/>
      <c r="BO51" s="36"/>
      <c r="BP51" s="36"/>
      <c r="BQ51" s="36"/>
      <c r="BR51" s="36"/>
      <c r="BS51" s="36"/>
      <c r="BT51" s="53"/>
      <c r="BU51" s="36"/>
      <c r="BV51" s="36"/>
      <c r="BW51" s="36"/>
      <c r="BX51" s="50"/>
      <c r="BY51" s="50"/>
      <c r="BZ51" s="50"/>
      <c r="CA51" s="50"/>
      <c r="CB51" s="53"/>
      <c r="CC51" s="36"/>
      <c r="CD51" s="36"/>
      <c r="CE51" s="36"/>
      <c r="CF51" s="50"/>
      <c r="CG51" s="50"/>
      <c r="CH51" s="50"/>
      <c r="CI51" s="50"/>
      <c r="CJ51" s="53"/>
    </row>
    <row r="52" spans="1:88" s="33" customFormat="1" x14ac:dyDescent="0.3">
      <c r="A52" s="36"/>
      <c r="B52" s="36"/>
      <c r="C52" s="36"/>
      <c r="D52" s="36"/>
      <c r="E52" s="36"/>
      <c r="F52" s="36"/>
      <c r="G52" s="36"/>
      <c r="H52" s="43"/>
      <c r="I52" s="36"/>
      <c r="J52" s="36"/>
      <c r="K52" s="36"/>
      <c r="L52" s="36"/>
      <c r="M52" s="36"/>
      <c r="N52" s="36"/>
      <c r="O52" s="36"/>
      <c r="P52" s="43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47"/>
      <c r="AG52" s="36"/>
      <c r="AH52" s="36"/>
      <c r="AI52" s="36"/>
      <c r="AJ52" s="36"/>
      <c r="AK52" s="36"/>
      <c r="AL52" s="36"/>
      <c r="AM52" s="36"/>
      <c r="AN52" s="37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53"/>
      <c r="BE52" s="36"/>
      <c r="BF52" s="36"/>
      <c r="BG52" s="36"/>
      <c r="BH52" s="50"/>
      <c r="BI52" s="50"/>
      <c r="BJ52" s="50"/>
      <c r="BK52" s="50"/>
      <c r="BL52" s="53"/>
      <c r="BM52" s="36"/>
      <c r="BN52" s="36"/>
      <c r="BO52" s="36"/>
      <c r="BP52" s="36"/>
      <c r="BQ52" s="36"/>
      <c r="BR52" s="36"/>
      <c r="BS52" s="36"/>
      <c r="BT52" s="53"/>
      <c r="BU52" s="36"/>
      <c r="BV52" s="36"/>
      <c r="BW52" s="36"/>
      <c r="BX52" s="50"/>
      <c r="BY52" s="50"/>
      <c r="BZ52" s="50"/>
      <c r="CA52" s="50"/>
      <c r="CB52" s="53"/>
      <c r="CC52" s="36"/>
      <c r="CD52" s="36"/>
      <c r="CE52" s="36"/>
      <c r="CF52" s="50"/>
      <c r="CG52" s="50"/>
      <c r="CH52" s="50"/>
      <c r="CI52" s="50"/>
      <c r="CJ52" s="53"/>
    </row>
  </sheetData>
  <mergeCells count="143">
    <mergeCell ref="AA14:AE14"/>
    <mergeCell ref="AO3:AV4"/>
    <mergeCell ref="A3:H4"/>
    <mergeCell ref="I3:P4"/>
    <mergeCell ref="Q3:X4"/>
    <mergeCell ref="Y3:AF4"/>
    <mergeCell ref="AG3:AN4"/>
    <mergeCell ref="P27:P28"/>
    <mergeCell ref="AO11:AV11"/>
    <mergeCell ref="AO8:AQ8"/>
    <mergeCell ref="AO10:AV10"/>
    <mergeCell ref="AG5:AN5"/>
    <mergeCell ref="AG6:AN6"/>
    <mergeCell ref="AG8:AI8"/>
    <mergeCell ref="AG10:AN10"/>
    <mergeCell ref="H24:H25"/>
    <mergeCell ref="H27:H28"/>
    <mergeCell ref="AN14:AN15"/>
    <mergeCell ref="AN25:AN26"/>
    <mergeCell ref="AN27:AN28"/>
    <mergeCell ref="AW3:BD4"/>
    <mergeCell ref="BE3:BL4"/>
    <mergeCell ref="BM3:BT4"/>
    <mergeCell ref="BU3:CB4"/>
    <mergeCell ref="CC3:CJ4"/>
    <mergeCell ref="A8:C8"/>
    <mergeCell ref="A10:H10"/>
    <mergeCell ref="Y5:AF5"/>
    <mergeCell ref="Y6:AF6"/>
    <mergeCell ref="I5:P5"/>
    <mergeCell ref="I6:P6"/>
    <mergeCell ref="A5:H5"/>
    <mergeCell ref="A6:H6"/>
    <mergeCell ref="I8:K8"/>
    <mergeCell ref="I10:P10"/>
    <mergeCell ref="Q5:X5"/>
    <mergeCell ref="Q6:X6"/>
    <mergeCell ref="Q8:S8"/>
    <mergeCell ref="Q10:X10"/>
    <mergeCell ref="Y8:AA8"/>
    <mergeCell ref="Y10:AF10"/>
    <mergeCell ref="AO5:AV5"/>
    <mergeCell ref="AO6:AV6"/>
    <mergeCell ref="AW6:BD6"/>
    <mergeCell ref="BE6:BL6"/>
    <mergeCell ref="BM6:BT6"/>
    <mergeCell ref="BU6:CB6"/>
    <mergeCell ref="CC6:CJ6"/>
    <mergeCell ref="AW5:BD5"/>
    <mergeCell ref="BE5:BL5"/>
    <mergeCell ref="BM5:BT5"/>
    <mergeCell ref="BU5:CB5"/>
    <mergeCell ref="CC5:CJ5"/>
    <mergeCell ref="AW10:BD10"/>
    <mergeCell ref="BE10:BL10"/>
    <mergeCell ref="BM10:BT10"/>
    <mergeCell ref="BU10:CB10"/>
    <mergeCell ref="CC10:CJ10"/>
    <mergeCell ref="AW8:AY8"/>
    <mergeCell ref="BE8:BG8"/>
    <mergeCell ref="BM8:BO8"/>
    <mergeCell ref="BU8:BW8"/>
    <mergeCell ref="CC8:CE8"/>
    <mergeCell ref="BT25:BT26"/>
    <mergeCell ref="CJ25:CJ26"/>
    <mergeCell ref="BD14:BD15"/>
    <mergeCell ref="BL14:BL15"/>
    <mergeCell ref="BT14:BT15"/>
    <mergeCell ref="CB14:CB15"/>
    <mergeCell ref="CJ14:CJ15"/>
    <mergeCell ref="BT20:BT21"/>
    <mergeCell ref="BT22:BT23"/>
    <mergeCell ref="CJ20:CJ21"/>
    <mergeCell ref="CJ22:CJ23"/>
    <mergeCell ref="BL20:BL21"/>
    <mergeCell ref="BL22:BL23"/>
    <mergeCell ref="BD23:BD24"/>
    <mergeCell ref="BD25:BD26"/>
    <mergeCell ref="BL25:BL26"/>
    <mergeCell ref="CB20:CB21"/>
    <mergeCell ref="CB22:CB23"/>
    <mergeCell ref="CB25:CB26"/>
    <mergeCell ref="H35:H36"/>
    <mergeCell ref="H41:H42"/>
    <mergeCell ref="H43:H44"/>
    <mergeCell ref="H46:H47"/>
    <mergeCell ref="H49:H50"/>
    <mergeCell ref="P24:P25"/>
    <mergeCell ref="P30:P31"/>
    <mergeCell ref="P32:P33"/>
    <mergeCell ref="P35:P36"/>
    <mergeCell ref="P38:P39"/>
    <mergeCell ref="P43:P44"/>
    <mergeCell ref="P46:P47"/>
    <mergeCell ref="P49:P50"/>
    <mergeCell ref="H38:H39"/>
    <mergeCell ref="H30:H31"/>
    <mergeCell ref="H32:H33"/>
    <mergeCell ref="BD49:BD50"/>
    <mergeCell ref="BD42:BD43"/>
    <mergeCell ref="BD35:BD36"/>
    <mergeCell ref="BD37:BD38"/>
    <mergeCell ref="BD30:BD31"/>
    <mergeCell ref="AN29:AN30"/>
    <mergeCell ref="AN31:AN32"/>
    <mergeCell ref="AN33:AN34"/>
    <mergeCell ref="AN42:AN43"/>
    <mergeCell ref="AN44:AN45"/>
    <mergeCell ref="AN46:AN47"/>
    <mergeCell ref="AN48:AN49"/>
    <mergeCell ref="AN50:AN51"/>
    <mergeCell ref="BD32:BD33"/>
    <mergeCell ref="BD39:BD40"/>
    <mergeCell ref="BD44:BD45"/>
    <mergeCell ref="BL27:BL28"/>
    <mergeCell ref="BL29:BL30"/>
    <mergeCell ref="BL32:BL33"/>
    <mergeCell ref="BL34:BL35"/>
    <mergeCell ref="BL39:BL40"/>
    <mergeCell ref="BL41:BL42"/>
    <mergeCell ref="BL46:BL47"/>
    <mergeCell ref="BL48:BL49"/>
    <mergeCell ref="BT27:BT28"/>
    <mergeCell ref="BT32:BT33"/>
    <mergeCell ref="BT34:BT35"/>
    <mergeCell ref="BT39:BT40"/>
    <mergeCell ref="BT41:BT42"/>
    <mergeCell ref="BT44:BT45"/>
    <mergeCell ref="BT46:BT47"/>
    <mergeCell ref="BT48:BT49"/>
    <mergeCell ref="CB34:CB35"/>
    <mergeCell ref="CB39:CB40"/>
    <mergeCell ref="CB41:CB42"/>
    <mergeCell ref="CB46:CB47"/>
    <mergeCell ref="CB48:CB49"/>
    <mergeCell ref="CJ27:CJ28"/>
    <mergeCell ref="CJ32:CJ33"/>
    <mergeCell ref="CJ34:CJ35"/>
    <mergeCell ref="CJ39:CJ40"/>
    <mergeCell ref="CJ41:CJ42"/>
    <mergeCell ref="CJ46:CJ47"/>
    <mergeCell ref="CJ48:CJ49"/>
    <mergeCell ref="CB27:CB28"/>
  </mergeCells>
  <pageMargins left="0.23622047244094491" right="0.23622047244094491" top="0.51181102362204722" bottom="0.51181102362204722" header="0.23622047244094491" footer="0.23622047244094491"/>
  <pageSetup paperSize="9" orientation="portrait" r:id="rId1"/>
  <headerFooter>
    <oddHeader>&amp;R&amp;"NDSFrutiger 45 Light,Standard"&amp;8Ladeinfrastrukturkonzept für den Landkreis Hildesheim und die kreisangehörigen Kommunen</oddHeader>
    <oddFooter>&amp;R&amp;"NDSFrutiger 45 Light,Standard"&amp;8Seite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Konzeptdaten </vt:lpstr>
      <vt:lpstr>BEV + LIS</vt:lpstr>
    </vt:vector>
  </TitlesOfParts>
  <Company>NLStBV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Tokhi, Shivam-Ortwin (NLSTBV)</dc:creator>
  <cp:lastModifiedBy>Tokhi, Shivam-Ortwin (NLSTBV)</cp:lastModifiedBy>
  <cp:lastPrinted>2024-11-20T18:02:05Z</cp:lastPrinted>
  <dcterms:created xsi:type="dcterms:W3CDTF">2024-04-24T07:47:31Z</dcterms:created>
  <dcterms:modified xsi:type="dcterms:W3CDTF">2025-03-09T15:21:39Z</dcterms:modified>
</cp:coreProperties>
</file>