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lektromobilitaet\Change\Aufgaben\Ladeinfrastrukturkonzepte\Hildesheim LK\Phase 7 - Konzept\"/>
    </mc:Choice>
  </mc:AlternateContent>
  <xr:revisionPtr revIDLastSave="0" documentId="13_ncr:1_{299A9B8F-2D23-49E3-A864-7AF4939B4A4B}" xr6:coauthVersionLast="36" xr6:coauthVersionMax="36" xr10:uidLastSave="{00000000-0000-0000-0000-000000000000}"/>
  <bookViews>
    <workbookView xWindow="0" yWindow="0" windowWidth="19320" windowHeight="10872" xr2:uid="{00000000-000D-0000-FFFF-FFFF00000000}"/>
  </bookViews>
  <sheets>
    <sheet name="Standort-Tabelle 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'Standort-Tabelle '!$C$3:$AH$576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03" i="4" l="1"/>
  <c r="AA503" i="4"/>
  <c r="AA485" i="4" l="1"/>
  <c r="Z485" i="4"/>
  <c r="AA483" i="4"/>
  <c r="Z483" i="4"/>
  <c r="AA429" i="4"/>
  <c r="Z429" i="4"/>
  <c r="AA428" i="4"/>
  <c r="Z428" i="4"/>
  <c r="AA427" i="4"/>
  <c r="Z427" i="4"/>
  <c r="AA424" i="4"/>
  <c r="Z424" i="4"/>
  <c r="AA423" i="4"/>
  <c r="Z423" i="4"/>
  <c r="AA420" i="4"/>
  <c r="Z420" i="4"/>
  <c r="AA419" i="4"/>
  <c r="Z419" i="4"/>
  <c r="AA401" i="4"/>
  <c r="Z401" i="4"/>
  <c r="AA400" i="4"/>
  <c r="Z400" i="4"/>
  <c r="AA390" i="4"/>
  <c r="Z390" i="4"/>
  <c r="AA329" i="4"/>
  <c r="Z329" i="4"/>
  <c r="AA326" i="4"/>
  <c r="Z326" i="4"/>
  <c r="AA325" i="4"/>
  <c r="Z325" i="4"/>
  <c r="AA300" i="4"/>
  <c r="Z300" i="4"/>
  <c r="AA299" i="4"/>
  <c r="Z299" i="4"/>
  <c r="AA298" i="4"/>
  <c r="Z298" i="4"/>
  <c r="AA294" i="4"/>
  <c r="Z294" i="4"/>
  <c r="AA206" i="4"/>
  <c r="Z206" i="4"/>
  <c r="AA195" i="4"/>
  <c r="Z195" i="4"/>
  <c r="AA185" i="4"/>
  <c r="Z185" i="4"/>
  <c r="AA184" i="4"/>
  <c r="Z184" i="4"/>
  <c r="AA181" i="4"/>
  <c r="Z181" i="4"/>
  <c r="AA180" i="4"/>
  <c r="Z180" i="4"/>
  <c r="AA154" i="4"/>
  <c r="Z154" i="4"/>
  <c r="AA134" i="4"/>
  <c r="Z134" i="4"/>
  <c r="AA90" i="4"/>
  <c r="Z90" i="4"/>
  <c r="AA88" i="4"/>
  <c r="Z88" i="4"/>
  <c r="AA79" i="4"/>
  <c r="Z79" i="4"/>
  <c r="AA78" i="4"/>
  <c r="Z78" i="4"/>
  <c r="AA77" i="4"/>
  <c r="Z77" i="4"/>
  <c r="AA64" i="4"/>
  <c r="Z64" i="4"/>
  <c r="AA60" i="4"/>
  <c r="Z60" i="4"/>
  <c r="AA51" i="4"/>
  <c r="Z51" i="4"/>
  <c r="AA50" i="4"/>
  <c r="Z50" i="4"/>
  <c r="AA48" i="4"/>
  <c r="Z48" i="4"/>
  <c r="AA47" i="4"/>
  <c r="Z47" i="4"/>
  <c r="AA46" i="4"/>
  <c r="Z46" i="4"/>
  <c r="AA43" i="4"/>
  <c r="Z43" i="4"/>
  <c r="AA42" i="4"/>
  <c r="Z42" i="4"/>
  <c r="AA36" i="4"/>
  <c r="Z36" i="4"/>
  <c r="AA34" i="4"/>
  <c r="Z34" i="4"/>
  <c r="AA33" i="4"/>
  <c r="Z33" i="4"/>
  <c r="AA32" i="4"/>
  <c r="Z32" i="4"/>
  <c r="AA30" i="4"/>
  <c r="Z30" i="4"/>
  <c r="AA508" i="4"/>
  <c r="Z508" i="4"/>
  <c r="AA507" i="4"/>
  <c r="Z507" i="4"/>
  <c r="AA453" i="4"/>
  <c r="Z453" i="4"/>
  <c r="AA452" i="4"/>
  <c r="Z452" i="4"/>
  <c r="AA449" i="4"/>
  <c r="Z449" i="4"/>
  <c r="AA177" i="4"/>
  <c r="Z177" i="4"/>
  <c r="AA253" i="4"/>
  <c r="AA543" i="4"/>
  <c r="AA509" i="4"/>
  <c r="AA489" i="4"/>
  <c r="AA451" i="4"/>
  <c r="AA301" i="4"/>
  <c r="AA287" i="4"/>
  <c r="AA249" i="4"/>
  <c r="AA152" i="4"/>
  <c r="AA71" i="4"/>
  <c r="AA69" i="4"/>
  <c r="Z543" i="4"/>
  <c r="Z509" i="4"/>
  <c r="Z489" i="4"/>
  <c r="Z451" i="4"/>
  <c r="Z301" i="4"/>
  <c r="Z287" i="4"/>
  <c r="Z253" i="4"/>
  <c r="Z249" i="4"/>
  <c r="Z152" i="4"/>
  <c r="Z71" i="4"/>
  <c r="Z69" i="4"/>
  <c r="AA551" i="4"/>
  <c r="Z551" i="4"/>
  <c r="AA549" i="4"/>
  <c r="Z549" i="4"/>
  <c r="AA548" i="4"/>
  <c r="Z548" i="4"/>
  <c r="AA547" i="4"/>
  <c r="Z547" i="4"/>
  <c r="AA546" i="4"/>
  <c r="Z546" i="4"/>
  <c r="AA545" i="4"/>
  <c r="Z545" i="4"/>
  <c r="AA544" i="4"/>
  <c r="Z544" i="4"/>
  <c r="AA542" i="4"/>
  <c r="Z542" i="4"/>
  <c r="AA541" i="4"/>
  <c r="Z541" i="4"/>
  <c r="AA540" i="4"/>
  <c r="Z540" i="4"/>
  <c r="AA537" i="4"/>
  <c r="Z537" i="4"/>
  <c r="AA536" i="4"/>
  <c r="Z536" i="4"/>
  <c r="AA535" i="4"/>
  <c r="Z535" i="4"/>
  <c r="AA534" i="4"/>
  <c r="Z534" i="4"/>
  <c r="AA533" i="4"/>
  <c r="Z533" i="4"/>
  <c r="AA532" i="4"/>
  <c r="Z532" i="4"/>
  <c r="AA531" i="4"/>
  <c r="Z531" i="4"/>
  <c r="AA530" i="4"/>
  <c r="Z530" i="4"/>
  <c r="AA529" i="4"/>
  <c r="Z529" i="4"/>
  <c r="AA528" i="4"/>
  <c r="Z528" i="4"/>
  <c r="AA527" i="4"/>
  <c r="Z527" i="4"/>
  <c r="AA526" i="4"/>
  <c r="Z526" i="4"/>
  <c r="AA525" i="4"/>
  <c r="Z525" i="4"/>
  <c r="AA524" i="4"/>
  <c r="Z524" i="4"/>
  <c r="AA523" i="4"/>
  <c r="Z523" i="4"/>
  <c r="AA522" i="4"/>
  <c r="Z522" i="4"/>
  <c r="AA521" i="4"/>
  <c r="Z521" i="4"/>
  <c r="AA520" i="4"/>
  <c r="Z520" i="4"/>
  <c r="AA519" i="4"/>
  <c r="Z519" i="4"/>
  <c r="AA518" i="4"/>
  <c r="Z518" i="4"/>
  <c r="AA517" i="4"/>
  <c r="Z517" i="4"/>
  <c r="AA516" i="4"/>
  <c r="Z516" i="4"/>
  <c r="AA515" i="4"/>
  <c r="Z515" i="4"/>
  <c r="AA514" i="4"/>
  <c r="Z514" i="4"/>
  <c r="AA513" i="4"/>
  <c r="Z513" i="4"/>
  <c r="AA512" i="4"/>
  <c r="Z512" i="4"/>
  <c r="AA511" i="4"/>
  <c r="Z511" i="4"/>
  <c r="AA510" i="4"/>
  <c r="Z510" i="4"/>
  <c r="AA506" i="4"/>
  <c r="Z506" i="4"/>
  <c r="AA505" i="4"/>
  <c r="Z505" i="4"/>
  <c r="AA504" i="4"/>
  <c r="Z504" i="4"/>
  <c r="AA502" i="4"/>
  <c r="Z502" i="4"/>
  <c r="AA501" i="4"/>
  <c r="Z501" i="4"/>
  <c r="AA500" i="4"/>
  <c r="Z500" i="4"/>
  <c r="AA499" i="4"/>
  <c r="Z499" i="4"/>
  <c r="AA498" i="4"/>
  <c r="Z498" i="4"/>
  <c r="AA497" i="4"/>
  <c r="Z497" i="4"/>
  <c r="AA496" i="4"/>
  <c r="Z496" i="4"/>
  <c r="AA495" i="4"/>
  <c r="Z495" i="4"/>
  <c r="AA494" i="4"/>
  <c r="Z494" i="4"/>
  <c r="AA493" i="4"/>
  <c r="Z493" i="4"/>
  <c r="AA492" i="4"/>
  <c r="Z492" i="4"/>
  <c r="AA491" i="4"/>
  <c r="Z491" i="4"/>
  <c r="AA490" i="4"/>
  <c r="Z490" i="4"/>
  <c r="AA488" i="4"/>
  <c r="Z488" i="4"/>
  <c r="AA487" i="4"/>
  <c r="Z487" i="4"/>
  <c r="AA486" i="4"/>
  <c r="Z486" i="4"/>
  <c r="AA484" i="4"/>
  <c r="Z484" i="4"/>
  <c r="AA482" i="4"/>
  <c r="Z482" i="4"/>
  <c r="AA481" i="4"/>
  <c r="Z481" i="4"/>
  <c r="AA480" i="4"/>
  <c r="Z480" i="4"/>
  <c r="AA479" i="4"/>
  <c r="Z479" i="4"/>
  <c r="AA478" i="4"/>
  <c r="Z478" i="4"/>
  <c r="AA477" i="4"/>
  <c r="Z477" i="4"/>
  <c r="AA476" i="4"/>
  <c r="Z476" i="4"/>
  <c r="AA475" i="4"/>
  <c r="Z475" i="4"/>
  <c r="AA474" i="4"/>
  <c r="Z474" i="4"/>
  <c r="AA473" i="4"/>
  <c r="Z473" i="4"/>
  <c r="AA472" i="4"/>
  <c r="Z472" i="4"/>
  <c r="AA471" i="4"/>
  <c r="Z471" i="4"/>
  <c r="AA470" i="4"/>
  <c r="Z470" i="4"/>
  <c r="AA469" i="4"/>
  <c r="Z469" i="4"/>
  <c r="AA468" i="4"/>
  <c r="Z468" i="4"/>
  <c r="AA467" i="4"/>
  <c r="Z467" i="4"/>
  <c r="AA466" i="4"/>
  <c r="Z466" i="4"/>
  <c r="AA463" i="4"/>
  <c r="Z463" i="4"/>
  <c r="AA462" i="4"/>
  <c r="Z462" i="4"/>
  <c r="AA461" i="4"/>
  <c r="Z461" i="4"/>
  <c r="AA460" i="4"/>
  <c r="Z460" i="4"/>
  <c r="AA459" i="4"/>
  <c r="Z459" i="4"/>
  <c r="AA458" i="4"/>
  <c r="Z458" i="4"/>
  <c r="AA457" i="4"/>
  <c r="Z457" i="4"/>
  <c r="AA456" i="4"/>
  <c r="Z456" i="4"/>
  <c r="AA455" i="4"/>
  <c r="Z455" i="4"/>
  <c r="AA454" i="4"/>
  <c r="Z454" i="4"/>
  <c r="AA450" i="4"/>
  <c r="Z450" i="4"/>
  <c r="AA448" i="4"/>
  <c r="Z448" i="4"/>
  <c r="AA447" i="4"/>
  <c r="Z447" i="4"/>
  <c r="AA446" i="4"/>
  <c r="Z446" i="4"/>
  <c r="AA445" i="4"/>
  <c r="Z445" i="4"/>
  <c r="AA444" i="4"/>
  <c r="Z444" i="4"/>
  <c r="AA443" i="4"/>
  <c r="Z443" i="4"/>
  <c r="AA442" i="4"/>
  <c r="Z442" i="4"/>
  <c r="AA441" i="4"/>
  <c r="Z441" i="4"/>
  <c r="AA440" i="4"/>
  <c r="Z440" i="4"/>
  <c r="AA439" i="4"/>
  <c r="Z439" i="4"/>
  <c r="AA438" i="4"/>
  <c r="Z438" i="4"/>
  <c r="AA437" i="4"/>
  <c r="Z437" i="4"/>
  <c r="AA436" i="4"/>
  <c r="Z436" i="4"/>
  <c r="AA435" i="4"/>
  <c r="Z435" i="4"/>
  <c r="AA432" i="4"/>
  <c r="Z432" i="4"/>
  <c r="AA431" i="4"/>
  <c r="Z431" i="4"/>
  <c r="AA430" i="4"/>
  <c r="Z430" i="4"/>
  <c r="AA426" i="4"/>
  <c r="Z426" i="4"/>
  <c r="AA425" i="4"/>
  <c r="Z425" i="4"/>
  <c r="AA422" i="4"/>
  <c r="Z422" i="4"/>
  <c r="AA421" i="4"/>
  <c r="Z421" i="4"/>
  <c r="AA418" i="4"/>
  <c r="Z418" i="4"/>
  <c r="AA417" i="4"/>
  <c r="Z417" i="4"/>
  <c r="AA416" i="4"/>
  <c r="Z416" i="4"/>
  <c r="AA415" i="4"/>
  <c r="Z415" i="4"/>
  <c r="AA414" i="4"/>
  <c r="Z414" i="4"/>
  <c r="AA413" i="4"/>
  <c r="Z413" i="4"/>
  <c r="AA412" i="4"/>
  <c r="Z412" i="4"/>
  <c r="AA411" i="4"/>
  <c r="Z411" i="4"/>
  <c r="AA410" i="4"/>
  <c r="Z410" i="4"/>
  <c r="AA409" i="4"/>
  <c r="Z409" i="4"/>
  <c r="AA408" i="4"/>
  <c r="Z408" i="4"/>
  <c r="AA407" i="4"/>
  <c r="Z407" i="4"/>
  <c r="AA406" i="4"/>
  <c r="Z406" i="4"/>
  <c r="AA405" i="4"/>
  <c r="Z405" i="4"/>
  <c r="AA404" i="4"/>
  <c r="Z404" i="4"/>
  <c r="AA402" i="4"/>
  <c r="Z402" i="4"/>
  <c r="AA399" i="4"/>
  <c r="Z399" i="4"/>
  <c r="AA398" i="4"/>
  <c r="Z398" i="4"/>
  <c r="AA397" i="4"/>
  <c r="Z397" i="4"/>
  <c r="AA396" i="4"/>
  <c r="Z396" i="4"/>
  <c r="AA395" i="4"/>
  <c r="Z395" i="4"/>
  <c r="AA394" i="4"/>
  <c r="Z394" i="4"/>
  <c r="AA393" i="4"/>
  <c r="Z393" i="4"/>
  <c r="AA392" i="4"/>
  <c r="Z392" i="4"/>
  <c r="AA389" i="4"/>
  <c r="Z389" i="4"/>
  <c r="AA388" i="4"/>
  <c r="Z388" i="4"/>
  <c r="AA387" i="4"/>
  <c r="Z387" i="4"/>
  <c r="AA386" i="4"/>
  <c r="Z386" i="4"/>
  <c r="AA385" i="4"/>
  <c r="Z385" i="4"/>
  <c r="AA384" i="4"/>
  <c r="Z384" i="4"/>
  <c r="AA383" i="4"/>
  <c r="Z383" i="4"/>
  <c r="AA382" i="4"/>
  <c r="Z382" i="4"/>
  <c r="AA381" i="4"/>
  <c r="Z381" i="4"/>
  <c r="AA380" i="4"/>
  <c r="Z380" i="4"/>
  <c r="AA379" i="4"/>
  <c r="Z379" i="4"/>
  <c r="AA378" i="4"/>
  <c r="Z378" i="4"/>
  <c r="AA377" i="4"/>
  <c r="Z377" i="4"/>
  <c r="AA376" i="4"/>
  <c r="Z376" i="4"/>
  <c r="AA375" i="4"/>
  <c r="Z375" i="4"/>
  <c r="AA374" i="4"/>
  <c r="Z374" i="4"/>
  <c r="AA373" i="4"/>
  <c r="Z373" i="4"/>
  <c r="AA372" i="4"/>
  <c r="Z372" i="4"/>
  <c r="AA371" i="4"/>
  <c r="Z371" i="4"/>
  <c r="AA370" i="4"/>
  <c r="Z370" i="4"/>
  <c r="AA369" i="4"/>
  <c r="Z369" i="4"/>
  <c r="AA368" i="4"/>
  <c r="Z368" i="4"/>
  <c r="AA367" i="4"/>
  <c r="Z367" i="4"/>
  <c r="AA366" i="4"/>
  <c r="Z366" i="4"/>
  <c r="AA365" i="4"/>
  <c r="Z365" i="4"/>
  <c r="AA364" i="4"/>
  <c r="Z364" i="4"/>
  <c r="AA363" i="4"/>
  <c r="Z363" i="4"/>
  <c r="AA362" i="4"/>
  <c r="Z362" i="4"/>
  <c r="AA361" i="4"/>
  <c r="Z361" i="4"/>
  <c r="AA360" i="4"/>
  <c r="Z360" i="4"/>
  <c r="AA359" i="4"/>
  <c r="Z359" i="4"/>
  <c r="AA356" i="4"/>
  <c r="Z356" i="4"/>
  <c r="AA355" i="4"/>
  <c r="Z355" i="4"/>
  <c r="AA354" i="4"/>
  <c r="Z354" i="4"/>
  <c r="AA353" i="4"/>
  <c r="Z353" i="4"/>
  <c r="AA352" i="4"/>
  <c r="Z352" i="4"/>
  <c r="AA351" i="4"/>
  <c r="Z351" i="4"/>
  <c r="AA350" i="4"/>
  <c r="Z350" i="4"/>
  <c r="AA349" i="4"/>
  <c r="Z349" i="4"/>
  <c r="AA348" i="4"/>
  <c r="Z348" i="4"/>
  <c r="AA347" i="4"/>
  <c r="Z347" i="4"/>
  <c r="AA346" i="4"/>
  <c r="Z346" i="4"/>
  <c r="AA345" i="4"/>
  <c r="Z345" i="4"/>
  <c r="AA344" i="4"/>
  <c r="Z344" i="4"/>
  <c r="AA343" i="4"/>
  <c r="Z343" i="4"/>
  <c r="AA342" i="4"/>
  <c r="Z342" i="4"/>
  <c r="AA341" i="4"/>
  <c r="Z341" i="4"/>
  <c r="AA340" i="4"/>
  <c r="Z340" i="4"/>
  <c r="AA339" i="4"/>
  <c r="Z339" i="4"/>
  <c r="AA338" i="4"/>
  <c r="Z338" i="4"/>
  <c r="AA337" i="4"/>
  <c r="Z337" i="4"/>
  <c r="AA336" i="4"/>
  <c r="Z336" i="4"/>
  <c r="AA335" i="4"/>
  <c r="Z335" i="4"/>
  <c r="AA334" i="4"/>
  <c r="Z334" i="4"/>
  <c r="AA333" i="4"/>
  <c r="Z333" i="4"/>
  <c r="AA332" i="4"/>
  <c r="Z332" i="4"/>
  <c r="AA331" i="4"/>
  <c r="Z331" i="4"/>
  <c r="AA330" i="4"/>
  <c r="Z330" i="4"/>
  <c r="AA328" i="4"/>
  <c r="Z328" i="4"/>
  <c r="AA327" i="4"/>
  <c r="Z327" i="4"/>
  <c r="AA324" i="4"/>
  <c r="Z324" i="4"/>
  <c r="AA323" i="4"/>
  <c r="Z323" i="4"/>
  <c r="AA322" i="4"/>
  <c r="Z322" i="4"/>
  <c r="AA321" i="4"/>
  <c r="Z321" i="4"/>
  <c r="AA320" i="4"/>
  <c r="Z320" i="4"/>
  <c r="AA319" i="4"/>
  <c r="Z319" i="4"/>
  <c r="AA318" i="4"/>
  <c r="Z318" i="4"/>
  <c r="AA317" i="4"/>
  <c r="Z317" i="4"/>
  <c r="AA316" i="4"/>
  <c r="Z316" i="4"/>
  <c r="AA315" i="4"/>
  <c r="Z315" i="4"/>
  <c r="AA314" i="4"/>
  <c r="Z314" i="4"/>
  <c r="AA313" i="4"/>
  <c r="Z313" i="4"/>
  <c r="AA312" i="4"/>
  <c r="Z312" i="4"/>
  <c r="AA311" i="4"/>
  <c r="Z311" i="4"/>
  <c r="AA310" i="4"/>
  <c r="Z310" i="4"/>
  <c r="AA309" i="4"/>
  <c r="Z309" i="4"/>
  <c r="AA308" i="4"/>
  <c r="Z308" i="4"/>
  <c r="AA305" i="4"/>
  <c r="Z305" i="4"/>
  <c r="AA304" i="4"/>
  <c r="Z304" i="4"/>
  <c r="AA303" i="4"/>
  <c r="Z303" i="4"/>
  <c r="AA302" i="4"/>
  <c r="Z302" i="4"/>
  <c r="AA297" i="4"/>
  <c r="Z297" i="4"/>
  <c r="AA296" i="4"/>
  <c r="Z296" i="4"/>
  <c r="AA295" i="4"/>
  <c r="Z295" i="4"/>
  <c r="AA293" i="4"/>
  <c r="Z293" i="4"/>
  <c r="AA292" i="4"/>
  <c r="Z292" i="4"/>
  <c r="AA291" i="4"/>
  <c r="Z291" i="4"/>
  <c r="AA290" i="4"/>
  <c r="Z290" i="4"/>
  <c r="AA289" i="4"/>
  <c r="Z289" i="4"/>
  <c r="AA288" i="4"/>
  <c r="Z288" i="4"/>
  <c r="AA286" i="4"/>
  <c r="Z286" i="4"/>
  <c r="AA285" i="4"/>
  <c r="Z285" i="4"/>
  <c r="AA284" i="4"/>
  <c r="Z284" i="4"/>
  <c r="AA283" i="4"/>
  <c r="Z283" i="4"/>
  <c r="AA269" i="4"/>
  <c r="Z269" i="4"/>
  <c r="AA268" i="4"/>
  <c r="Z268" i="4"/>
  <c r="AA267" i="4"/>
  <c r="Z267" i="4"/>
  <c r="AA257" i="4"/>
  <c r="Z257" i="4"/>
  <c r="AA256" i="4"/>
  <c r="Z256" i="4"/>
  <c r="AA255" i="4"/>
  <c r="Z255" i="4"/>
  <c r="AA254" i="4"/>
  <c r="Z254" i="4"/>
  <c r="AA242" i="4"/>
  <c r="Z242" i="4"/>
  <c r="AA241" i="4"/>
  <c r="Z241" i="4"/>
  <c r="AA239" i="4"/>
  <c r="Z239" i="4"/>
  <c r="AA236" i="4"/>
  <c r="Z236" i="4"/>
  <c r="AA235" i="4"/>
  <c r="Z235" i="4"/>
  <c r="AA231" i="4"/>
  <c r="Z231" i="4"/>
  <c r="AA224" i="4"/>
  <c r="Z224" i="4"/>
  <c r="AA223" i="4"/>
  <c r="Z223" i="4"/>
  <c r="AA222" i="4"/>
  <c r="Z222" i="4"/>
  <c r="AA221" i="4"/>
  <c r="Z221" i="4"/>
  <c r="AA220" i="4"/>
  <c r="Z220" i="4"/>
  <c r="AA219" i="4"/>
  <c r="Z219" i="4"/>
  <c r="AA215" i="4"/>
  <c r="Z215" i="4"/>
  <c r="AA214" i="4"/>
  <c r="Z214" i="4"/>
  <c r="AA213" i="4"/>
  <c r="Z213" i="4"/>
  <c r="AA212" i="4"/>
  <c r="Z212" i="4"/>
  <c r="AA211" i="4"/>
  <c r="Z211" i="4"/>
  <c r="AA210" i="4"/>
  <c r="Z210" i="4"/>
  <c r="AA209" i="4"/>
  <c r="Z209" i="4"/>
  <c r="AA208" i="4"/>
  <c r="Z208" i="4"/>
  <c r="AA207" i="4"/>
  <c r="Z207" i="4"/>
  <c r="AA205" i="4"/>
  <c r="Z205" i="4"/>
  <c r="AA204" i="4"/>
  <c r="Z204" i="4"/>
  <c r="AA203" i="4"/>
  <c r="Z203" i="4"/>
  <c r="AA202" i="4"/>
  <c r="Z202" i="4"/>
  <c r="AA201" i="4"/>
  <c r="Z201" i="4"/>
  <c r="AA200" i="4"/>
  <c r="Z200" i="4"/>
  <c r="AA199" i="4"/>
  <c r="Z199" i="4"/>
  <c r="AA198" i="4"/>
  <c r="Z198" i="4"/>
  <c r="AA197" i="4"/>
  <c r="Z197" i="4"/>
  <c r="AA196" i="4"/>
  <c r="Z196" i="4"/>
  <c r="AA194" i="4"/>
  <c r="Z194" i="4"/>
  <c r="AA193" i="4"/>
  <c r="Z193" i="4"/>
  <c r="AA192" i="4"/>
  <c r="Z192" i="4"/>
  <c r="AA191" i="4"/>
  <c r="Z191" i="4"/>
  <c r="AA190" i="4"/>
  <c r="Z190" i="4"/>
  <c r="AA189" i="4"/>
  <c r="Z189" i="4"/>
  <c r="AA188" i="4"/>
  <c r="Z188" i="4"/>
  <c r="AA186" i="4"/>
  <c r="Z186" i="4"/>
  <c r="AA183" i="4"/>
  <c r="Z183" i="4"/>
  <c r="AA182" i="4"/>
  <c r="Z182" i="4"/>
  <c r="AA179" i="4"/>
  <c r="Z179" i="4"/>
  <c r="AA178" i="4"/>
  <c r="Z178" i="4"/>
  <c r="AA176" i="4"/>
  <c r="Z176" i="4"/>
  <c r="AA175" i="4"/>
  <c r="Z175" i="4"/>
  <c r="AA174" i="4"/>
  <c r="Z174" i="4"/>
  <c r="AA173" i="4"/>
  <c r="Z173" i="4"/>
  <c r="AA172" i="4"/>
  <c r="Z172" i="4"/>
  <c r="AA171" i="4"/>
  <c r="Z171" i="4"/>
  <c r="AA170" i="4"/>
  <c r="Z170" i="4"/>
  <c r="AA169" i="4"/>
  <c r="Z169" i="4"/>
  <c r="AA168" i="4"/>
  <c r="Z168" i="4"/>
  <c r="AA166" i="4"/>
  <c r="Z166" i="4"/>
  <c r="AA165" i="4"/>
  <c r="Z165" i="4"/>
  <c r="AA164" i="4"/>
  <c r="Z164" i="4"/>
  <c r="AA163" i="4"/>
  <c r="Z163" i="4"/>
  <c r="AA162" i="4"/>
  <c r="Z162" i="4"/>
  <c r="AA161" i="4"/>
  <c r="Z161" i="4"/>
  <c r="AA160" i="4"/>
  <c r="Z160" i="4"/>
  <c r="AA159" i="4"/>
  <c r="Z159" i="4"/>
  <c r="AA158" i="4"/>
  <c r="Z158" i="4"/>
  <c r="AA157" i="4"/>
  <c r="Z157" i="4"/>
  <c r="AA156" i="4"/>
  <c r="Z156" i="4"/>
  <c r="AA155" i="4"/>
  <c r="Z155" i="4"/>
  <c r="AA153" i="4"/>
  <c r="Z153" i="4"/>
  <c r="AA151" i="4"/>
  <c r="Z151" i="4"/>
  <c r="AA150" i="4"/>
  <c r="Z150" i="4"/>
  <c r="AA149" i="4"/>
  <c r="Z149" i="4"/>
  <c r="AA148" i="4"/>
  <c r="Z148" i="4"/>
  <c r="AA147" i="4"/>
  <c r="Z147" i="4"/>
  <c r="AA146" i="4"/>
  <c r="Z146" i="4"/>
  <c r="AA145" i="4"/>
  <c r="Z145" i="4"/>
  <c r="AA144" i="4"/>
  <c r="Z144" i="4"/>
  <c r="AA143" i="4"/>
  <c r="Z143" i="4"/>
  <c r="AA142" i="4"/>
  <c r="Z142" i="4"/>
  <c r="AA141" i="4"/>
  <c r="Z141" i="4"/>
  <c r="AA139" i="4"/>
  <c r="Z139" i="4"/>
  <c r="AA138" i="4"/>
  <c r="Z138" i="4"/>
  <c r="AA137" i="4"/>
  <c r="Z137" i="4"/>
  <c r="AA136" i="4"/>
  <c r="Z136" i="4"/>
  <c r="AA135" i="4"/>
  <c r="Z135" i="4"/>
  <c r="AA133" i="4"/>
  <c r="Z133" i="4"/>
  <c r="AA132" i="4"/>
  <c r="Z132" i="4"/>
  <c r="AA131" i="4"/>
  <c r="Z131" i="4"/>
  <c r="AA130" i="4"/>
  <c r="Z130" i="4"/>
  <c r="AA129" i="4"/>
  <c r="Z129" i="4"/>
  <c r="AA128" i="4"/>
  <c r="Z128" i="4"/>
  <c r="AA127" i="4"/>
  <c r="Z127" i="4"/>
  <c r="AA126" i="4"/>
  <c r="Z126" i="4"/>
  <c r="AA125" i="4"/>
  <c r="Z125" i="4"/>
  <c r="AA124" i="4"/>
  <c r="Z124" i="4"/>
  <c r="AA123" i="4"/>
  <c r="Z123" i="4"/>
  <c r="AA122" i="4"/>
  <c r="Z122" i="4"/>
  <c r="AA121" i="4"/>
  <c r="Z121" i="4"/>
  <c r="AA120" i="4"/>
  <c r="Z120" i="4"/>
  <c r="AA119" i="4"/>
  <c r="Z119" i="4"/>
  <c r="AA118" i="4"/>
  <c r="Z118" i="4"/>
  <c r="AA117" i="4"/>
  <c r="Z117" i="4"/>
  <c r="AA116" i="4"/>
  <c r="Z116" i="4"/>
  <c r="AA115" i="4"/>
  <c r="Z115" i="4"/>
  <c r="AA114" i="4"/>
  <c r="Z114" i="4"/>
  <c r="AA113" i="4"/>
  <c r="Z113" i="4"/>
  <c r="AA112" i="4"/>
  <c r="Z112" i="4"/>
  <c r="AA111" i="4"/>
  <c r="Z111" i="4"/>
  <c r="AA110" i="4"/>
  <c r="Z110" i="4"/>
  <c r="AA109" i="4"/>
  <c r="Z109" i="4"/>
  <c r="AA108" i="4"/>
  <c r="Z108" i="4"/>
  <c r="AA107" i="4"/>
  <c r="Z107" i="4"/>
  <c r="AA106" i="4"/>
  <c r="Z106" i="4"/>
  <c r="AA105" i="4"/>
  <c r="Z105" i="4"/>
  <c r="AA104" i="4"/>
  <c r="Z104" i="4"/>
  <c r="AA103" i="4"/>
  <c r="Z103" i="4"/>
  <c r="AA102" i="4"/>
  <c r="Z102" i="4"/>
  <c r="AA101" i="4"/>
  <c r="Z101" i="4"/>
  <c r="AA100" i="4"/>
  <c r="Z100" i="4"/>
  <c r="AA99" i="4"/>
  <c r="Z99" i="4"/>
  <c r="AA98" i="4"/>
  <c r="Z98" i="4"/>
  <c r="AA97" i="4"/>
  <c r="Z97" i="4"/>
  <c r="AA96" i="4"/>
  <c r="Z96" i="4"/>
  <c r="AA95" i="4"/>
  <c r="Z95" i="4"/>
  <c r="AA94" i="4"/>
  <c r="Z94" i="4"/>
  <c r="AA93" i="4"/>
  <c r="Z93" i="4"/>
  <c r="AA92" i="4"/>
  <c r="Z92" i="4"/>
  <c r="AA91" i="4"/>
  <c r="Z91" i="4"/>
  <c r="AA89" i="4"/>
  <c r="Z89" i="4"/>
  <c r="AA87" i="4"/>
  <c r="Z87" i="4"/>
  <c r="AA86" i="4"/>
  <c r="Z86" i="4"/>
  <c r="AA85" i="4"/>
  <c r="Z85" i="4"/>
  <c r="AA84" i="4"/>
  <c r="Z84" i="4"/>
  <c r="AA83" i="4"/>
  <c r="Z83" i="4"/>
  <c r="AA82" i="4"/>
  <c r="Z82" i="4"/>
  <c r="AA76" i="4"/>
  <c r="Z76" i="4"/>
  <c r="AA75" i="4"/>
  <c r="Z75" i="4"/>
  <c r="AA74" i="4"/>
  <c r="Z74" i="4"/>
  <c r="AA73" i="4"/>
  <c r="Z73" i="4"/>
  <c r="AA72" i="4"/>
  <c r="Z72" i="4"/>
  <c r="AA70" i="4"/>
  <c r="Z70" i="4"/>
  <c r="AA68" i="4"/>
  <c r="Z68" i="4"/>
  <c r="AA65" i="4"/>
  <c r="Z65" i="4"/>
  <c r="AA63" i="4"/>
  <c r="Z63" i="4"/>
  <c r="AA62" i="4"/>
  <c r="Z62" i="4"/>
  <c r="AA61" i="4"/>
  <c r="Z61" i="4"/>
  <c r="AA59" i="4"/>
  <c r="Z59" i="4"/>
  <c r="AA58" i="4"/>
  <c r="Z58" i="4"/>
  <c r="AA57" i="4"/>
  <c r="Z57" i="4"/>
  <c r="AA52" i="4"/>
  <c r="Z52" i="4"/>
  <c r="AA49" i="4"/>
  <c r="Z49" i="4"/>
  <c r="AA45" i="4"/>
  <c r="Z45" i="4"/>
  <c r="AA44" i="4"/>
  <c r="Z44" i="4"/>
  <c r="AA41" i="4"/>
  <c r="Z41" i="4"/>
  <c r="AA40" i="4"/>
  <c r="Z40" i="4"/>
  <c r="AA39" i="4"/>
  <c r="Z39" i="4"/>
  <c r="AA38" i="4"/>
  <c r="Z38" i="4"/>
  <c r="AA37" i="4"/>
  <c r="Z37" i="4"/>
  <c r="AA35" i="4"/>
  <c r="Z35" i="4"/>
  <c r="AA31" i="4"/>
  <c r="Z31" i="4"/>
  <c r="AA29" i="4"/>
  <c r="Z29" i="4"/>
  <c r="AA28" i="4"/>
  <c r="Z28" i="4"/>
  <c r="AA27" i="4"/>
  <c r="Z27" i="4"/>
  <c r="AA26" i="4"/>
  <c r="Z26" i="4"/>
  <c r="AA25" i="4"/>
  <c r="Z25" i="4"/>
  <c r="AA24" i="4"/>
  <c r="Z24" i="4"/>
  <c r="AA23" i="4"/>
  <c r="Z23" i="4"/>
  <c r="AA22" i="4"/>
  <c r="Z22" i="4"/>
  <c r="AA21" i="4"/>
  <c r="Z21" i="4"/>
  <c r="AA20" i="4"/>
  <c r="Z20" i="4"/>
  <c r="AA19" i="4"/>
  <c r="Z19" i="4"/>
  <c r="AA17" i="4"/>
  <c r="Z17" i="4"/>
  <c r="AA16" i="4"/>
  <c r="Z16" i="4"/>
  <c r="AA14" i="4"/>
  <c r="Z14" i="4"/>
  <c r="AA13" i="4"/>
  <c r="Z13" i="4"/>
  <c r="AA12" i="4"/>
  <c r="Z12" i="4"/>
  <c r="AA10" i="4"/>
  <c r="Z10" i="4"/>
  <c r="T575" i="4"/>
  <c r="T573" i="4"/>
  <c r="T572" i="4"/>
  <c r="T569" i="4"/>
  <c r="T567" i="4"/>
  <c r="T566" i="4"/>
  <c r="T562" i="4"/>
  <c r="T551" i="4"/>
  <c r="T547" i="4"/>
  <c r="T546" i="4"/>
  <c r="T545" i="4"/>
  <c r="T544" i="4"/>
  <c r="T542" i="4"/>
  <c r="T541" i="4"/>
  <c r="T540" i="4"/>
  <c r="T537" i="4"/>
  <c r="T535" i="4"/>
  <c r="T534" i="4"/>
  <c r="T533" i="4"/>
  <c r="T532" i="4"/>
  <c r="T531" i="4"/>
  <c r="T530" i="4"/>
  <c r="T529" i="4"/>
  <c r="T528" i="4"/>
  <c r="T527" i="4"/>
  <c r="T526" i="4"/>
  <c r="T525" i="4"/>
  <c r="T524" i="4"/>
  <c r="T523" i="4"/>
  <c r="T522" i="4"/>
  <c r="T521" i="4"/>
  <c r="T520" i="4"/>
  <c r="T519" i="4"/>
  <c r="T518" i="4"/>
  <c r="T517" i="4"/>
  <c r="T516" i="4"/>
  <c r="T515" i="4"/>
  <c r="T514" i="4"/>
  <c r="T513" i="4"/>
  <c r="T512" i="4"/>
  <c r="T511" i="4"/>
  <c r="T510" i="4"/>
  <c r="T506" i="4"/>
  <c r="T505" i="4"/>
  <c r="T504" i="4"/>
  <c r="T502" i="4"/>
  <c r="T501" i="4"/>
  <c r="T500" i="4"/>
  <c r="T499" i="4"/>
  <c r="T498" i="4"/>
  <c r="T497" i="4"/>
  <c r="T496" i="4"/>
  <c r="T495" i="4"/>
  <c r="T494" i="4"/>
  <c r="T493" i="4"/>
  <c r="T492" i="4"/>
  <c r="T491" i="4"/>
  <c r="T490" i="4"/>
  <c r="T488" i="4"/>
  <c r="T487" i="4"/>
  <c r="T486" i="4"/>
  <c r="T484" i="4"/>
  <c r="T482" i="4"/>
  <c r="T481" i="4"/>
  <c r="T480" i="4"/>
  <c r="T479" i="4"/>
  <c r="T478" i="4"/>
  <c r="T477" i="4"/>
  <c r="T476" i="4"/>
  <c r="T475" i="4"/>
  <c r="T474" i="4"/>
  <c r="T473" i="4"/>
  <c r="T472" i="4"/>
  <c r="T471" i="4"/>
  <c r="T470" i="4"/>
  <c r="T469" i="4"/>
  <c r="T468" i="4"/>
  <c r="T467" i="4"/>
  <c r="T466" i="4"/>
  <c r="T465" i="4"/>
  <c r="T463" i="4"/>
  <c r="T462" i="4"/>
  <c r="T461" i="4"/>
  <c r="T460" i="4"/>
  <c r="T459" i="4"/>
  <c r="T458" i="4"/>
  <c r="T457" i="4"/>
  <c r="T456" i="4"/>
  <c r="T455" i="4"/>
  <c r="T454" i="4"/>
  <c r="T450" i="4"/>
  <c r="T432" i="4"/>
  <c r="T431" i="4"/>
  <c r="T430" i="4"/>
  <c r="T422" i="4"/>
  <c r="T418" i="4"/>
  <c r="T417" i="4"/>
  <c r="T405" i="4"/>
  <c r="T404" i="4"/>
  <c r="T399" i="4"/>
  <c r="T398" i="4"/>
  <c r="T393" i="4"/>
  <c r="T388" i="4"/>
  <c r="T383" i="4"/>
  <c r="T382" i="4"/>
  <c r="T381" i="4"/>
  <c r="T380" i="4"/>
  <c r="T379" i="4"/>
  <c r="T356" i="4"/>
  <c r="T355" i="4"/>
  <c r="T354" i="4"/>
  <c r="T353" i="4"/>
  <c r="T352" i="4"/>
  <c r="T351" i="4"/>
  <c r="T350" i="4"/>
  <c r="T349" i="4"/>
  <c r="T348" i="4"/>
  <c r="T347" i="4"/>
  <c r="T346" i="4"/>
  <c r="T345" i="4"/>
  <c r="T344" i="4"/>
  <c r="T343" i="4"/>
  <c r="T342" i="4"/>
  <c r="T341" i="4"/>
  <c r="T340" i="4"/>
  <c r="T339" i="4"/>
  <c r="T338" i="4"/>
  <c r="T337" i="4"/>
  <c r="T336" i="4"/>
  <c r="T335" i="4"/>
  <c r="T334" i="4"/>
  <c r="T333" i="4"/>
  <c r="T330" i="4"/>
  <c r="T328" i="4"/>
  <c r="T327" i="4"/>
  <c r="T324" i="4"/>
  <c r="T323" i="4"/>
  <c r="T322" i="4"/>
  <c r="T321" i="4"/>
  <c r="T320" i="4"/>
  <c r="T319" i="4"/>
  <c r="T316" i="4"/>
  <c r="T315" i="4"/>
  <c r="T314" i="4"/>
  <c r="T313" i="4"/>
  <c r="T312" i="4"/>
  <c r="T310" i="4"/>
  <c r="T309" i="4"/>
  <c r="T308" i="4"/>
  <c r="T305" i="4"/>
  <c r="T297" i="4"/>
  <c r="T295" i="4"/>
  <c r="T292" i="4"/>
  <c r="T291" i="4"/>
  <c r="T290" i="4"/>
  <c r="T289" i="4"/>
  <c r="T288" i="4"/>
  <c r="T284" i="4"/>
  <c r="T283" i="4"/>
  <c r="T282" i="4"/>
  <c r="T281" i="4"/>
  <c r="T280" i="4"/>
  <c r="T279" i="4"/>
  <c r="T278" i="4"/>
  <c r="T277" i="4"/>
  <c r="T276" i="4"/>
  <c r="T275" i="4"/>
  <c r="T274" i="4"/>
  <c r="T272" i="4"/>
  <c r="T271" i="4"/>
  <c r="T270" i="4"/>
  <c r="T269" i="4"/>
  <c r="T268" i="4"/>
  <c r="T267" i="4"/>
  <c r="T265" i="4"/>
  <c r="T262" i="4"/>
  <c r="T261" i="4"/>
  <c r="T259" i="4"/>
  <c r="T257" i="4"/>
  <c r="T256" i="4"/>
  <c r="T255" i="4"/>
  <c r="T254" i="4"/>
  <c r="T250" i="4"/>
  <c r="T248" i="4"/>
  <c r="T247" i="4"/>
  <c r="T246" i="4"/>
  <c r="T244" i="4"/>
  <c r="T243" i="4"/>
  <c r="T242" i="4"/>
  <c r="T241" i="4"/>
  <c r="T240" i="4"/>
  <c r="T239" i="4"/>
  <c r="T238" i="4"/>
  <c r="T236" i="4"/>
  <c r="T235" i="4"/>
  <c r="T233" i="4"/>
  <c r="T232" i="4"/>
  <c r="T231" i="4"/>
  <c r="T230" i="4"/>
  <c r="T225" i="4"/>
  <c r="T224" i="4"/>
  <c r="T223" i="4"/>
  <c r="T221" i="4"/>
  <c r="T217" i="4"/>
  <c r="T212" i="4"/>
  <c r="T211" i="4"/>
  <c r="T210" i="4"/>
  <c r="T209" i="4"/>
  <c r="T208" i="4"/>
  <c r="T207" i="4"/>
  <c r="T205" i="4"/>
  <c r="T204" i="4"/>
  <c r="T202" i="4"/>
  <c r="T200" i="4"/>
  <c r="T199" i="4"/>
  <c r="T196" i="4"/>
  <c r="T194" i="4"/>
  <c r="T193" i="4"/>
  <c r="T192" i="4"/>
  <c r="T18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3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3" i="4"/>
  <c r="T132" i="4"/>
  <c r="T94" i="4"/>
  <c r="T87" i="4"/>
  <c r="T86" i="4"/>
  <c r="T85" i="4"/>
  <c r="T84" i="4"/>
  <c r="T83" i="4"/>
  <c r="T82" i="4"/>
  <c r="T80" i="4"/>
  <c r="T76" i="4"/>
  <c r="T75" i="4"/>
  <c r="T74" i="4"/>
  <c r="T73" i="4"/>
  <c r="T72" i="4"/>
  <c r="T70" i="4"/>
  <c r="T68" i="4"/>
  <c r="T67" i="4"/>
  <c r="T66" i="4"/>
  <c r="T65" i="4"/>
  <c r="T63" i="4"/>
  <c r="T62" i="4"/>
  <c r="T61" i="4"/>
  <c r="T59" i="4"/>
  <c r="T58" i="4"/>
  <c r="T57" i="4"/>
  <c r="T54" i="4"/>
  <c r="T53" i="4"/>
  <c r="T52" i="4"/>
  <c r="T49" i="4"/>
  <c r="T45" i="4"/>
  <c r="T44" i="4"/>
  <c r="T41" i="4"/>
  <c r="T40" i="4"/>
  <c r="T39" i="4"/>
  <c r="T38" i="4"/>
  <c r="T37" i="4"/>
  <c r="T35" i="4"/>
  <c r="T31" i="4"/>
  <c r="T29" i="4"/>
  <c r="T28" i="4"/>
  <c r="T27" i="4"/>
  <c r="T26" i="4"/>
  <c r="T25" i="4"/>
  <c r="T24" i="4"/>
  <c r="T23" i="4"/>
  <c r="T22" i="4"/>
  <c r="T21" i="4"/>
  <c r="T20" i="4"/>
  <c r="T19" i="4"/>
  <c r="T17" i="4"/>
  <c r="T16" i="4"/>
  <c r="T14" i="4"/>
  <c r="T13" i="4"/>
  <c r="T12" i="4"/>
  <c r="T10" i="4"/>
  <c r="T6" i="4"/>
  <c r="T5" i="4"/>
  <c r="T4" i="4"/>
  <c r="T81" i="4"/>
  <c r="T574" i="4"/>
  <c r="T570" i="4"/>
  <c r="T565" i="4"/>
  <c r="T564" i="4"/>
  <c r="T560" i="4"/>
  <c r="T559" i="4"/>
  <c r="T558" i="4"/>
  <c r="T557" i="4"/>
  <c r="T556" i="4"/>
  <c r="T555" i="4"/>
  <c r="T554" i="4"/>
  <c r="T552" i="4"/>
  <c r="T549" i="4"/>
  <c r="T548" i="4"/>
  <c r="T536" i="4"/>
  <c r="T448" i="4"/>
  <c r="T447" i="4"/>
  <c r="T446" i="4"/>
  <c r="T445" i="4"/>
  <c r="T444" i="4"/>
  <c r="T443" i="4"/>
  <c r="T442" i="4"/>
  <c r="T441" i="4"/>
  <c r="T440" i="4"/>
  <c r="T439" i="4"/>
  <c r="T438" i="4"/>
  <c r="T437" i="4"/>
  <c r="T436" i="4"/>
  <c r="T435" i="4"/>
  <c r="T426" i="4"/>
  <c r="T421" i="4"/>
  <c r="T416" i="4"/>
  <c r="T415" i="4"/>
  <c r="T414" i="4"/>
  <c r="T411" i="4"/>
  <c r="T410" i="4"/>
  <c r="T409" i="4"/>
  <c r="T408" i="4"/>
  <c r="T407" i="4"/>
  <c r="T406" i="4"/>
  <c r="T402" i="4"/>
  <c r="T397" i="4"/>
  <c r="T396" i="4"/>
  <c r="T395" i="4"/>
  <c r="T394" i="4"/>
  <c r="T392" i="4"/>
  <c r="T389" i="4"/>
  <c r="T387" i="4"/>
  <c r="T386" i="4"/>
  <c r="T385" i="4"/>
  <c r="T384" i="4"/>
  <c r="T378" i="4"/>
  <c r="T377" i="4"/>
  <c r="T376" i="4"/>
  <c r="T375" i="4"/>
  <c r="T374" i="4"/>
  <c r="T373" i="4"/>
  <c r="T372" i="4"/>
  <c r="T371" i="4"/>
  <c r="T370" i="4"/>
  <c r="T369" i="4"/>
  <c r="T368" i="4"/>
  <c r="T367" i="4"/>
  <c r="T366" i="4"/>
  <c r="T365" i="4"/>
  <c r="T364" i="4"/>
  <c r="T363" i="4"/>
  <c r="T362" i="4"/>
  <c r="T360" i="4"/>
  <c r="T359" i="4"/>
  <c r="T332" i="4"/>
  <c r="T331" i="4"/>
  <c r="T318" i="4"/>
  <c r="T317" i="4"/>
  <c r="T311" i="4"/>
  <c r="T306" i="4"/>
  <c r="T304" i="4"/>
  <c r="T303" i="4"/>
  <c r="T302" i="4"/>
  <c r="T296" i="4"/>
  <c r="T293" i="4"/>
  <c r="T286" i="4"/>
  <c r="T285" i="4"/>
  <c r="T260" i="4"/>
  <c r="T234" i="4"/>
  <c r="T226" i="4"/>
  <c r="T222" i="4"/>
  <c r="T220" i="4"/>
  <c r="T219" i="4"/>
  <c r="T218" i="4"/>
  <c r="T214" i="4"/>
  <c r="T213" i="4"/>
  <c r="T203" i="4"/>
  <c r="T201" i="4"/>
  <c r="T198" i="4"/>
  <c r="T197" i="4"/>
  <c r="T191" i="4"/>
  <c r="T190" i="4"/>
  <c r="T189" i="4"/>
  <c r="T188" i="4"/>
  <c r="T179" i="4"/>
  <c r="T178" i="4"/>
  <c r="T137" i="4"/>
  <c r="T136" i="4"/>
  <c r="T135" i="4"/>
  <c r="T131" i="4"/>
  <c r="T130" i="4"/>
  <c r="T128" i="4"/>
  <c r="T127" i="4"/>
  <c r="T126" i="4"/>
  <c r="T125" i="4"/>
  <c r="T124" i="4"/>
  <c r="T123" i="4"/>
  <c r="T122" i="4"/>
  <c r="T121" i="4"/>
  <c r="T120" i="4"/>
  <c r="T118" i="4"/>
  <c r="T117" i="4"/>
  <c r="T116" i="4"/>
  <c r="T115" i="4"/>
  <c r="T114" i="4"/>
  <c r="T112" i="4"/>
  <c r="T111" i="4"/>
  <c r="T110" i="4"/>
  <c r="T109" i="4"/>
  <c r="T108" i="4"/>
  <c r="T104" i="4"/>
  <c r="T102" i="4"/>
  <c r="T101" i="4"/>
  <c r="T95" i="4"/>
  <c r="T92" i="4"/>
  <c r="T91" i="4"/>
  <c r="T89" i="4"/>
  <c r="T434" i="4"/>
  <c r="T433" i="4"/>
  <c r="T425" i="4"/>
  <c r="T413" i="4"/>
  <c r="T412" i="4"/>
  <c r="T403" i="4"/>
  <c r="T391" i="4"/>
  <c r="T361" i="4"/>
  <c r="T215" i="4"/>
  <c r="T186" i="4"/>
  <c r="T183" i="4"/>
  <c r="T182" i="4"/>
  <c r="T129" i="4"/>
  <c r="T119" i="4"/>
  <c r="T113" i="4"/>
  <c r="T107" i="4"/>
  <c r="T106" i="4"/>
  <c r="T105" i="4"/>
  <c r="T103" i="4"/>
  <c r="T100" i="4"/>
  <c r="T99" i="4"/>
  <c r="T98" i="4"/>
  <c r="T97" i="4"/>
  <c r="T96" i="4"/>
  <c r="T93" i="4"/>
  <c r="T8" i="4"/>
  <c r="T571" i="4"/>
  <c r="T568" i="4"/>
  <c r="T561" i="4"/>
  <c r="T550" i="4"/>
  <c r="T539" i="4"/>
  <c r="T538" i="4"/>
  <c r="T485" i="4"/>
  <c r="T483" i="4"/>
  <c r="T464" i="4"/>
  <c r="T429" i="4"/>
  <c r="T428" i="4"/>
  <c r="T427" i="4"/>
  <c r="T424" i="4"/>
  <c r="T423" i="4"/>
  <c r="T420" i="4"/>
  <c r="T419" i="4"/>
  <c r="T401" i="4"/>
  <c r="T400" i="4"/>
  <c r="T390" i="4"/>
  <c r="T358" i="4"/>
  <c r="T357" i="4"/>
  <c r="T329" i="4"/>
  <c r="T326" i="4"/>
  <c r="T325" i="4"/>
  <c r="T307" i="4"/>
  <c r="T300" i="4"/>
  <c r="T299" i="4"/>
  <c r="T298" i="4"/>
  <c r="T294" i="4"/>
  <c r="T273" i="4"/>
  <c r="T263" i="4"/>
  <c r="T216" i="4"/>
  <c r="T206" i="4"/>
  <c r="T195" i="4"/>
  <c r="T185" i="4"/>
  <c r="T184" i="4"/>
  <c r="T181" i="4"/>
  <c r="T180" i="4"/>
  <c r="T154" i="4"/>
  <c r="T134" i="4"/>
  <c r="T90" i="4"/>
  <c r="T88" i="4"/>
  <c r="T79" i="4"/>
  <c r="T78" i="4"/>
  <c r="T77" i="4"/>
  <c r="T64" i="4"/>
  <c r="T60" i="4"/>
  <c r="T51" i="4"/>
  <c r="T50" i="4"/>
  <c r="T48" i="4"/>
  <c r="T47" i="4"/>
  <c r="T46" i="4"/>
  <c r="T43" i="4"/>
  <c r="T42" i="4"/>
  <c r="T36" i="4"/>
  <c r="T34" i="4"/>
  <c r="T33" i="4"/>
  <c r="T32" i="4"/>
  <c r="T30" i="4"/>
  <c r="T9" i="4"/>
  <c r="T7" i="4"/>
  <c r="T563" i="4"/>
  <c r="T553" i="4"/>
  <c r="T508" i="4"/>
  <c r="T507" i="4"/>
  <c r="T453" i="4"/>
  <c r="T452" i="4"/>
  <c r="T449" i="4"/>
  <c r="T177" i="4"/>
  <c r="T543" i="4"/>
  <c r="T509" i="4"/>
  <c r="T489" i="4"/>
  <c r="T451" i="4"/>
  <c r="T301" i="4"/>
  <c r="T287" i="4"/>
  <c r="T266" i="4"/>
  <c r="T264" i="4"/>
  <c r="T258" i="4"/>
  <c r="T253" i="4"/>
  <c r="T252" i="4"/>
  <c r="T251" i="4"/>
  <c r="T249" i="4"/>
  <c r="T245" i="4"/>
  <c r="T237" i="4"/>
  <c r="T229" i="4"/>
  <c r="T228" i="4"/>
  <c r="T227" i="4"/>
  <c r="T152" i="4"/>
  <c r="T71" i="4"/>
  <c r="T69" i="4"/>
  <c r="AB576" i="4"/>
  <c r="P576" i="4"/>
  <c r="P575" i="4"/>
  <c r="P574" i="4"/>
  <c r="P573" i="4"/>
  <c r="P572" i="4"/>
  <c r="AB571" i="4"/>
  <c r="P571" i="4"/>
  <c r="P570" i="4"/>
  <c r="P569" i="4"/>
  <c r="AB568" i="4"/>
  <c r="P568" i="4"/>
  <c r="P567" i="4"/>
  <c r="P566" i="4"/>
  <c r="P565" i="4"/>
  <c r="P564" i="4"/>
  <c r="P563" i="4"/>
  <c r="P562" i="4"/>
  <c r="AB561" i="4"/>
  <c r="P561" i="4"/>
  <c r="P560" i="4"/>
  <c r="P559" i="4"/>
  <c r="P558" i="4"/>
  <c r="P557" i="4"/>
  <c r="P556" i="4"/>
  <c r="P555" i="4"/>
  <c r="P554" i="4"/>
  <c r="P553" i="4"/>
  <c r="P552" i="4"/>
  <c r="AB550" i="4"/>
  <c r="AB539" i="4"/>
  <c r="AB538" i="4"/>
  <c r="AB465" i="4"/>
  <c r="AB464" i="4"/>
  <c r="AB358" i="4"/>
  <c r="AB357" i="4"/>
  <c r="AB307" i="4"/>
  <c r="AB282" i="4"/>
  <c r="AB281" i="4"/>
  <c r="AB280" i="4"/>
  <c r="AB279" i="4"/>
  <c r="AB278" i="4"/>
  <c r="AB277" i="4"/>
  <c r="AB276" i="4"/>
  <c r="AB275" i="4"/>
  <c r="AB274" i="4"/>
  <c r="AB273" i="4"/>
  <c r="AB272" i="4"/>
  <c r="AB271" i="4"/>
  <c r="AB270" i="4"/>
  <c r="AB266" i="4"/>
  <c r="AB265" i="4"/>
  <c r="AB264" i="4"/>
  <c r="AB263" i="4"/>
  <c r="AB262" i="4"/>
  <c r="AB261" i="4"/>
  <c r="AB260" i="4"/>
  <c r="AB259" i="4"/>
  <c r="AB258" i="4"/>
  <c r="AB252" i="4"/>
  <c r="AB251" i="4"/>
  <c r="AB250" i="4"/>
  <c r="AB248" i="4"/>
  <c r="AB247" i="4"/>
  <c r="AB246" i="4"/>
  <c r="AB245" i="4"/>
  <c r="AB244" i="4"/>
  <c r="AB243" i="4"/>
  <c r="AB240" i="4"/>
  <c r="AB238" i="4"/>
  <c r="AB237" i="4"/>
  <c r="AB234" i="4"/>
  <c r="AB233" i="4"/>
  <c r="AB232" i="4"/>
  <c r="AB230" i="4"/>
  <c r="AB229" i="4"/>
  <c r="AB228" i="4"/>
  <c r="AB227" i="4"/>
  <c r="AB226" i="4"/>
  <c r="AB225" i="4"/>
  <c r="AB218" i="4"/>
  <c r="AB217" i="4"/>
  <c r="AB216" i="4"/>
  <c r="AB187" i="4"/>
  <c r="AB167" i="4"/>
  <c r="AB140" i="4"/>
  <c r="AB81" i="4"/>
  <c r="AB80" i="4"/>
  <c r="AB67" i="4"/>
  <c r="AB66" i="4"/>
  <c r="AB54" i="4"/>
  <c r="AB53" i="4"/>
  <c r="AB9" i="4"/>
  <c r="AB8" i="4"/>
  <c r="AB7" i="4"/>
  <c r="AB6" i="4"/>
  <c r="AB5" i="4"/>
  <c r="AB4" i="4"/>
  <c r="AB14" i="4" l="1"/>
  <c r="AB22" i="4"/>
  <c r="AB63" i="4"/>
  <c r="AB58" i="4"/>
  <c r="AB485" i="4"/>
  <c r="AB195" i="4"/>
  <c r="AB158" i="4"/>
  <c r="AB292" i="4"/>
  <c r="AB387" i="4"/>
  <c r="AB450" i="4"/>
  <c r="AB34" i="4"/>
  <c r="AB78" i="4"/>
  <c r="AB134" i="4"/>
  <c r="AB423" i="4"/>
  <c r="AB534" i="4"/>
  <c r="AB453" i="4"/>
  <c r="AB419" i="4"/>
  <c r="AB126" i="4"/>
  <c r="AB153" i="4"/>
  <c r="AB215" i="4"/>
  <c r="AB257" i="4"/>
  <c r="AB310" i="4"/>
  <c r="AB367" i="4"/>
  <c r="AB510" i="4"/>
  <c r="AB30" i="4"/>
  <c r="AB314" i="4"/>
  <c r="AB359" i="4"/>
  <c r="AB185" i="4"/>
  <c r="AB401" i="4"/>
  <c r="AB70" i="4"/>
  <c r="AB110" i="4"/>
  <c r="AB36" i="4"/>
  <c r="AB298" i="4"/>
  <c r="AB326" i="4"/>
  <c r="AB424" i="4"/>
  <c r="AB242" i="4"/>
  <c r="AB406" i="4"/>
  <c r="AB322" i="4"/>
  <c r="AB166" i="4"/>
  <c r="AB38" i="4"/>
  <c r="AB102" i="4"/>
  <c r="AB46" i="4"/>
  <c r="AB184" i="4"/>
  <c r="AB294" i="4"/>
  <c r="AB44" i="4"/>
  <c r="AB57" i="4"/>
  <c r="AB62" i="4"/>
  <c r="AB75" i="4"/>
  <c r="AB89" i="4"/>
  <c r="AB94" i="4"/>
  <c r="AB118" i="4"/>
  <c r="AB135" i="4"/>
  <c r="AB139" i="4"/>
  <c r="AB162" i="4"/>
  <c r="AB171" i="4"/>
  <c r="AB175" i="4"/>
  <c r="AB182" i="4"/>
  <c r="AB189" i="4"/>
  <c r="AB198" i="4"/>
  <c r="AB202" i="4"/>
  <c r="AB207" i="4"/>
  <c r="AB211" i="4"/>
  <c r="AB222" i="4"/>
  <c r="AB288" i="4"/>
  <c r="AB318" i="4"/>
  <c r="AB363" i="4"/>
  <c r="AB371" i="4"/>
  <c r="AB375" i="4"/>
  <c r="AB379" i="4"/>
  <c r="AB383" i="4"/>
  <c r="AB402" i="4"/>
  <c r="AB410" i="4"/>
  <c r="AB414" i="4"/>
  <c r="AB418" i="4"/>
  <c r="AB426" i="4"/>
  <c r="AB457" i="4"/>
  <c r="AB461" i="4"/>
  <c r="AB484" i="4"/>
  <c r="AB518" i="4"/>
  <c r="AB526" i="4"/>
  <c r="AB540" i="4"/>
  <c r="AB299" i="4"/>
  <c r="AB329" i="4"/>
  <c r="AB325" i="4"/>
  <c r="AB297" i="4"/>
  <c r="AB328" i="4"/>
  <c r="AB72" i="4"/>
  <c r="AB76" i="4"/>
  <c r="AB91" i="4"/>
  <c r="AB95" i="4"/>
  <c r="AB99" i="4"/>
  <c r="AB103" i="4"/>
  <c r="AB107" i="4"/>
  <c r="AB111" i="4"/>
  <c r="AB115" i="4"/>
  <c r="AB119" i="4"/>
  <c r="AB123" i="4"/>
  <c r="AB127" i="4"/>
  <c r="AB131" i="4"/>
  <c r="AB136" i="4"/>
  <c r="AB145" i="4"/>
  <c r="AB168" i="4"/>
  <c r="AB172" i="4"/>
  <c r="AB176" i="4"/>
  <c r="AB183" i="4"/>
  <c r="AB190" i="4"/>
  <c r="AB194" i="4"/>
  <c r="AB199" i="4"/>
  <c r="AB203" i="4"/>
  <c r="AB208" i="4"/>
  <c r="AB219" i="4"/>
  <c r="AB267" i="4"/>
  <c r="AB284" i="4"/>
  <c r="AB289" i="4"/>
  <c r="AB302" i="4"/>
  <c r="AB306" i="4"/>
  <c r="AB311" i="4"/>
  <c r="AB315" i="4"/>
  <c r="AB319" i="4"/>
  <c r="AB323" i="4"/>
  <c r="AB330" i="4"/>
  <c r="AB334" i="4"/>
  <c r="AB338" i="4"/>
  <c r="AB342" i="4"/>
  <c r="AB346" i="4"/>
  <c r="AB350" i="4"/>
  <c r="AB354" i="4"/>
  <c r="AB360" i="4"/>
  <c r="AB364" i="4"/>
  <c r="AB368" i="4"/>
  <c r="AB372" i="4"/>
  <c r="AB376" i="4"/>
  <c r="AB380" i="4"/>
  <c r="AB384" i="4"/>
  <c r="AB388" i="4"/>
  <c r="AB393" i="4"/>
  <c r="AB421" i="4"/>
  <c r="AB430" i="4"/>
  <c r="AB434" i="4"/>
  <c r="AB438" i="4"/>
  <c r="AB442" i="4"/>
  <c r="AB446" i="4"/>
  <c r="AB454" i="4"/>
  <c r="AB458" i="4"/>
  <c r="AB462" i="4"/>
  <c r="AB472" i="4"/>
  <c r="AB476" i="4"/>
  <c r="AB480" i="4"/>
  <c r="AB486" i="4"/>
  <c r="AB491" i="4"/>
  <c r="AB495" i="4"/>
  <c r="AB499" i="4"/>
  <c r="AB504" i="4"/>
  <c r="AB511" i="4"/>
  <c r="AB515" i="4"/>
  <c r="AB519" i="4"/>
  <c r="AB523" i="4"/>
  <c r="AB527" i="4"/>
  <c r="AB531" i="4"/>
  <c r="AB535" i="4"/>
  <c r="AB541" i="4"/>
  <c r="AB177" i="4"/>
  <c r="AB507" i="4"/>
  <c r="AB43" i="4"/>
  <c r="AB50" i="4"/>
  <c r="AB77" i="4"/>
  <c r="AB90" i="4"/>
  <c r="AB181" i="4"/>
  <c r="AB206" i="4"/>
  <c r="AB420" i="4"/>
  <c r="AB428" i="4"/>
  <c r="AB509" i="4"/>
  <c r="AB142" i="4"/>
  <c r="AB71" i="4"/>
  <c r="AB19" i="4"/>
  <c r="AB23" i="4"/>
  <c r="AB27" i="4"/>
  <c r="AB40" i="4"/>
  <c r="AB49" i="4"/>
  <c r="AB59" i="4"/>
  <c r="AB65" i="4"/>
  <c r="AB73" i="4"/>
  <c r="AB82" i="4"/>
  <c r="AB86" i="4"/>
  <c r="AB92" i="4"/>
  <c r="AB96" i="4"/>
  <c r="AB100" i="4"/>
  <c r="AB104" i="4"/>
  <c r="AB108" i="4"/>
  <c r="AB112" i="4"/>
  <c r="AB116" i="4"/>
  <c r="AB120" i="4"/>
  <c r="AB124" i="4"/>
  <c r="AB128" i="4"/>
  <c r="AB132" i="4"/>
  <c r="AB137" i="4"/>
  <c r="AB146" i="4"/>
  <c r="AB150" i="4"/>
  <c r="AB156" i="4"/>
  <c r="AB160" i="4"/>
  <c r="AB164" i="4"/>
  <c r="AB169" i="4"/>
  <c r="AB173" i="4"/>
  <c r="AB178" i="4"/>
  <c r="AB186" i="4"/>
  <c r="AB191" i="4"/>
  <c r="AB196" i="4"/>
  <c r="AB200" i="4"/>
  <c r="AB204" i="4"/>
  <c r="AB209" i="4"/>
  <c r="AB213" i="4"/>
  <c r="AB239" i="4"/>
  <c r="AB255" i="4"/>
  <c r="AB268" i="4"/>
  <c r="AB285" i="4"/>
  <c r="AB290" i="4"/>
  <c r="AB295" i="4"/>
  <c r="AB303" i="4"/>
  <c r="AB308" i="4"/>
  <c r="AB312" i="4"/>
  <c r="AB316" i="4"/>
  <c r="AB320" i="4"/>
  <c r="AB324" i="4"/>
  <c r="AB331" i="4"/>
  <c r="AB335" i="4"/>
  <c r="AB339" i="4"/>
  <c r="AB343" i="4"/>
  <c r="AB347" i="4"/>
  <c r="AB351" i="4"/>
  <c r="AB355" i="4"/>
  <c r="AB361" i="4"/>
  <c r="AB365" i="4"/>
  <c r="AB369" i="4"/>
  <c r="AB373" i="4"/>
  <c r="AB377" i="4"/>
  <c r="AB381" i="4"/>
  <c r="AB385" i="4"/>
  <c r="AB389" i="4"/>
  <c r="AB394" i="4"/>
  <c r="AB398" i="4"/>
  <c r="AB404" i="4"/>
  <c r="AB408" i="4"/>
  <c r="AB412" i="4"/>
  <c r="AB416" i="4"/>
  <c r="AB400" i="4"/>
  <c r="AB543" i="4"/>
  <c r="AB451" i="4"/>
  <c r="AB287" i="4"/>
  <c r="AB422" i="4"/>
  <c r="AB431" i="4"/>
  <c r="AB435" i="4"/>
  <c r="AB439" i="4"/>
  <c r="AB443" i="4"/>
  <c r="AB447" i="4"/>
  <c r="AB455" i="4"/>
  <c r="AB459" i="4"/>
  <c r="AB463" i="4"/>
  <c r="AB469" i="4"/>
  <c r="AB473" i="4"/>
  <c r="AB477" i="4"/>
  <c r="AB481" i="4"/>
  <c r="AB487" i="4"/>
  <c r="AB492" i="4"/>
  <c r="AB496" i="4"/>
  <c r="AB500" i="4"/>
  <c r="AB505" i="4"/>
  <c r="AB512" i="4"/>
  <c r="AB516" i="4"/>
  <c r="AB520" i="4"/>
  <c r="AB524" i="4"/>
  <c r="AB528" i="4"/>
  <c r="AB532" i="4"/>
  <c r="AB536" i="4"/>
  <c r="AB542" i="4"/>
  <c r="AB547" i="4"/>
  <c r="AB449" i="4"/>
  <c r="AB508" i="4"/>
  <c r="AB47" i="4"/>
  <c r="AB79" i="4"/>
  <c r="AB483" i="4"/>
  <c r="AB42" i="4"/>
  <c r="AB33" i="4"/>
  <c r="AB390" i="4"/>
  <c r="AB51" i="4"/>
  <c r="AB429" i="4"/>
  <c r="AB300" i="4"/>
  <c r="AB61" i="4"/>
  <c r="AB105" i="4"/>
  <c r="AB121" i="4"/>
  <c r="AB133" i="4"/>
  <c r="AB151" i="4"/>
  <c r="AB174" i="4"/>
  <c r="AB201" i="4"/>
  <c r="AB210" i="4"/>
  <c r="AB352" i="4"/>
  <c r="AB460" i="4"/>
  <c r="AB488" i="4"/>
  <c r="AB525" i="4"/>
  <c r="AB544" i="4"/>
  <c r="AB452" i="4"/>
  <c r="AB60" i="4"/>
  <c r="AB154" i="4"/>
  <c r="AB32" i="4"/>
  <c r="AB48" i="4"/>
  <c r="AB64" i="4"/>
  <c r="AB88" i="4"/>
  <c r="AB180" i="4"/>
  <c r="AB427" i="4"/>
  <c r="AB52" i="4"/>
  <c r="AB68" i="4"/>
  <c r="AB74" i="4"/>
  <c r="AB83" i="4"/>
  <c r="AB87" i="4"/>
  <c r="AB93" i="4"/>
  <c r="AB97" i="4"/>
  <c r="AB101" i="4"/>
  <c r="AB109" i="4"/>
  <c r="AB113" i="4"/>
  <c r="AB117" i="4"/>
  <c r="AB125" i="4"/>
  <c r="AB129" i="4"/>
  <c r="AB138" i="4"/>
  <c r="AB143" i="4"/>
  <c r="AB147" i="4"/>
  <c r="AB157" i="4"/>
  <c r="AB161" i="4"/>
  <c r="AB165" i="4"/>
  <c r="AB170" i="4"/>
  <c r="AB179" i="4"/>
  <c r="AB188" i="4"/>
  <c r="AB192" i="4"/>
  <c r="AB197" i="4"/>
  <c r="AB205" i="4"/>
  <c r="AB214" i="4"/>
  <c r="AB221" i="4"/>
  <c r="AB231" i="4"/>
  <c r="AB241" i="4"/>
  <c r="AB256" i="4"/>
  <c r="AB269" i="4"/>
  <c r="AB286" i="4"/>
  <c r="AB291" i="4"/>
  <c r="AB296" i="4"/>
  <c r="AB13" i="4"/>
  <c r="AB17" i="4"/>
  <c r="AB21" i="4"/>
  <c r="AB25" i="4"/>
  <c r="AB29" i="4"/>
  <c r="AB84" i="4"/>
  <c r="AB98" i="4"/>
  <c r="AB106" i="4"/>
  <c r="AB114" i="4"/>
  <c r="AB10" i="4"/>
  <c r="AB236" i="4"/>
  <c r="AB293" i="4"/>
  <c r="AB551" i="4"/>
  <c r="AB301" i="4"/>
  <c r="AB304" i="4"/>
  <c r="AB309" i="4"/>
  <c r="AB313" i="4"/>
  <c r="AB317" i="4"/>
  <c r="AB321" i="4"/>
  <c r="AB327" i="4"/>
  <c r="AB332" i="4"/>
  <c r="AB336" i="4"/>
  <c r="AB340" i="4"/>
  <c r="AB344" i="4"/>
  <c r="AB348" i="4"/>
  <c r="AB356" i="4"/>
  <c r="AB362" i="4"/>
  <c r="AB366" i="4"/>
  <c r="AB370" i="4"/>
  <c r="AB374" i="4"/>
  <c r="AB378" i="4"/>
  <c r="AB382" i="4"/>
  <c r="AB386" i="4"/>
  <c r="AB391" i="4"/>
  <c r="AB395" i="4"/>
  <c r="AB399" i="4"/>
  <c r="AB405" i="4"/>
  <c r="AB409" i="4"/>
  <c r="AB413" i="4"/>
  <c r="AB417" i="4"/>
  <c r="AB425" i="4"/>
  <c r="AB432" i="4"/>
  <c r="AB436" i="4"/>
  <c r="AB440" i="4"/>
  <c r="AB444" i="4"/>
  <c r="AB448" i="4"/>
  <c r="AB456" i="4"/>
  <c r="AB466" i="4"/>
  <c r="AB470" i="4"/>
  <c r="AB474" i="4"/>
  <c r="AB478" i="4"/>
  <c r="AB482" i="4"/>
  <c r="AB493" i="4"/>
  <c r="AB497" i="4"/>
  <c r="AB501" i="4"/>
  <c r="AB506" i="4"/>
  <c r="AB513" i="4"/>
  <c r="AB517" i="4"/>
  <c r="AB521" i="4"/>
  <c r="AB529" i="4"/>
  <c r="AB533" i="4"/>
  <c r="AB537" i="4"/>
  <c r="AB249" i="4"/>
  <c r="AB548" i="4"/>
  <c r="AB489" i="4"/>
  <c r="AB69" i="4"/>
  <c r="AB152" i="4"/>
  <c r="AB253" i="4"/>
  <c r="AB35" i="4"/>
  <c r="AB220" i="4"/>
  <c r="AB224" i="4"/>
  <c r="AB12" i="4"/>
  <c r="AB16" i="4"/>
  <c r="AB20" i="4"/>
  <c r="AB24" i="4"/>
  <c r="AB28" i="4"/>
  <c r="AB37" i="4"/>
  <c r="AB41" i="4"/>
  <c r="AB122" i="4"/>
  <c r="AB130" i="4"/>
  <c r="AB144" i="4"/>
  <c r="AB148" i="4"/>
  <c r="AB193" i="4"/>
  <c r="AB235" i="4"/>
  <c r="AB283" i="4"/>
  <c r="AB305" i="4"/>
  <c r="AB333" i="4"/>
  <c r="AB337" i="4"/>
  <c r="AB341" i="4"/>
  <c r="AB345" i="4"/>
  <c r="AB349" i="4"/>
  <c r="AB353" i="4"/>
  <c r="AB392" i="4"/>
  <c r="AB396" i="4"/>
  <c r="AB433" i="4"/>
  <c r="AB437" i="4"/>
  <c r="AB441" i="4"/>
  <c r="AB445" i="4"/>
  <c r="AB467" i="4"/>
  <c r="AB471" i="4"/>
  <c r="AB475" i="4"/>
  <c r="AB479" i="4"/>
  <c r="AB490" i="4"/>
  <c r="AB494" i="4"/>
  <c r="AB498" i="4"/>
  <c r="AB502" i="4"/>
  <c r="AB514" i="4"/>
  <c r="AB522" i="4"/>
  <c r="AB530" i="4"/>
  <c r="AB545" i="4"/>
  <c r="AB549" i="4"/>
  <c r="AB26" i="4"/>
  <c r="AB31" i="4"/>
  <c r="AB39" i="4"/>
  <c r="AB45" i="4"/>
  <c r="AB85" i="4"/>
  <c r="AB141" i="4"/>
  <c r="AB149" i="4"/>
  <c r="AB155" i="4"/>
  <c r="AB159" i="4"/>
  <c r="AB163" i="4"/>
  <c r="AB212" i="4"/>
  <c r="AB223" i="4"/>
  <c r="AB254" i="4"/>
  <c r="AB397" i="4"/>
  <c r="AB403" i="4"/>
  <c r="AB407" i="4"/>
  <c r="AB411" i="4"/>
  <c r="AB415" i="4"/>
  <c r="AB468" i="4"/>
  <c r="AB54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Possler, Werner (NLSTBV)</author>
  </authors>
  <commentList>
    <comment ref="Y152" authorId="0" shapeId="0" xr:uid="{81528794-89B7-488B-BADE-6F6B269ABA59}">
      <text>
        <r>
          <rPr>
            <b/>
            <sz val="9"/>
            <color indexed="81"/>
            <rFont val="Segoe UI"/>
            <family val="2"/>
          </rPr>
          <t>Possler, Werner (NLSTBV):</t>
        </r>
        <r>
          <rPr>
            <sz val="9"/>
            <color indexed="81"/>
            <rFont val="Segoe UI"/>
            <family val="2"/>
          </rPr>
          <t xml:space="preserve">
800 kVA-Trafo</t>
        </r>
      </text>
    </comment>
    <comment ref="Y177" authorId="0" shapeId="0" xr:uid="{700719F8-7ADB-4D77-BC94-76D53C6A39D7}">
      <text>
        <r>
          <rPr>
            <b/>
            <sz val="9"/>
            <color indexed="81"/>
            <rFont val="Segoe UI"/>
            <family val="2"/>
          </rPr>
          <t>Possler, Werner (NLSTBV):</t>
        </r>
        <r>
          <rPr>
            <sz val="9"/>
            <color indexed="81"/>
            <rFont val="Segoe UI"/>
            <family val="2"/>
          </rPr>
          <t xml:space="preserve">
600 kVA-Trafo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Abfrage - Export_Output" description="Verbindung mit der Abfrage 'Export_Output' in der Arbeitsmappe." type="5" refreshedVersion="6" background="1" saveData="1">
    <dbPr connection="Provider=Microsoft.Mashup.OleDb.1;Data Source=$Workbook$;Location=Export_Output;Extended Properties=&quot;&quot;" command="SELECT * FROM [Export_Output]"/>
  </connection>
</connections>
</file>

<file path=xl/sharedStrings.xml><?xml version="1.0" encoding="utf-8"?>
<sst xmlns="http://schemas.openxmlformats.org/spreadsheetml/2006/main" count="9220" uniqueCount="1841">
  <si>
    <t>TITEL</t>
  </si>
  <si>
    <t>STRASSE</t>
  </si>
  <si>
    <t>ORT</t>
  </si>
  <si>
    <t>NOTIZ</t>
  </si>
  <si>
    <t>ART</t>
  </si>
  <si>
    <t>ANZAHL</t>
  </si>
  <si>
    <t>STECKERTYP</t>
  </si>
  <si>
    <t>LEISTUNG</t>
  </si>
  <si>
    <t>LADEKAPAZITAET</t>
  </si>
  <si>
    <t>UMSETZUNG_BIS</t>
  </si>
  <si>
    <t>ENTFERNUNG_NETZANSCHLUSS</t>
  </si>
  <si>
    <t>KATEGORIE</t>
  </si>
  <si>
    <t>ART_GRUNDSTUECK</t>
  </si>
  <si>
    <t>KOSTENSCHAETZUNG_ANSCHAFFUNG</t>
  </si>
  <si>
    <t>KOSTENSCHAETZUNG_FIXKOSTEN</t>
  </si>
  <si>
    <t>KOSTENSCHAETZUNG_GESAMT</t>
  </si>
  <si>
    <t>LANDKREIS_KREISFREIESTADT</t>
  </si>
  <si>
    <t>KOMMUNE</t>
  </si>
  <si>
    <t>STANDORTNUMMER</t>
  </si>
  <si>
    <t>HAUSNUMMER</t>
  </si>
  <si>
    <t>koordinate</t>
  </si>
  <si>
    <t>titel</t>
  </si>
  <si>
    <t>strasse</t>
  </si>
  <si>
    <t>hausnummer</t>
  </si>
  <si>
    <t>ort</t>
  </si>
  <si>
    <t>art</t>
  </si>
  <si>
    <t>anzahl</t>
  </si>
  <si>
    <t>steckertyp</t>
  </si>
  <si>
    <t>leistung</t>
  </si>
  <si>
    <t>kapazitaet</t>
  </si>
  <si>
    <t>umsetz_bis</t>
  </si>
  <si>
    <t>entfernung</t>
  </si>
  <si>
    <t>kategorie</t>
  </si>
  <si>
    <t>art_grunds</t>
  </si>
  <si>
    <t>kost_netz</t>
  </si>
  <si>
    <t>kost_ansch</t>
  </si>
  <si>
    <t>kost_fix</t>
  </si>
  <si>
    <t>kost_ges</t>
  </si>
  <si>
    <t>landkreis</t>
  </si>
  <si>
    <t>kommune</t>
  </si>
  <si>
    <t>ortsteil</t>
  </si>
  <si>
    <t>standortnu</t>
  </si>
  <si>
    <t>bearbeitet</t>
  </si>
  <si>
    <t>POSTLEITZAHL</t>
  </si>
  <si>
    <t>BEARBEITET VON</t>
  </si>
  <si>
    <t>KOORDINATE (aus Google Maps)</t>
  </si>
  <si>
    <t>GEMEINDE / ORTSTEIL</t>
  </si>
  <si>
    <t>KOSTENSCHAETZUNG_NETZ_TIEFBAU</t>
  </si>
  <si>
    <t>KOSTENSCHAETZUNG_TRAFO</t>
  </si>
  <si>
    <t>NOTIZ_NETZBETREIBER</t>
  </si>
  <si>
    <t>notiz_netz</t>
  </si>
  <si>
    <t>kost_trafo</t>
  </si>
  <si>
    <t>GESAMTLEISTUNG</t>
  </si>
  <si>
    <t>gesamtleis</t>
  </si>
  <si>
    <t>HARDWARE</t>
  </si>
  <si>
    <t>hardware</t>
  </si>
  <si>
    <t>NETZABFRAGE BEI</t>
  </si>
  <si>
    <t>abfrag_bei</t>
  </si>
  <si>
    <t>postleitzahl</t>
  </si>
  <si>
    <t>Öffentliche Einrichtung</t>
  </si>
  <si>
    <t>Ö</t>
  </si>
  <si>
    <t>AC</t>
  </si>
  <si>
    <t>Typ 2</t>
  </si>
  <si>
    <t>AC-Säule</t>
  </si>
  <si>
    <t>LAGE</t>
  </si>
  <si>
    <t>lage</t>
  </si>
  <si>
    <t>Bauer</t>
  </si>
  <si>
    <t>HI-Söhlde-Steinbrück-001</t>
  </si>
  <si>
    <t>Steinbrück</t>
  </si>
  <si>
    <t>Gemeinde Söhlde</t>
  </si>
  <si>
    <t>Landkreis Hildesheim</t>
  </si>
  <si>
    <t>bis 100 m</t>
  </si>
  <si>
    <t>NS-Anschluss, Standard inkl. BKZ und ZAS</t>
  </si>
  <si>
    <t>Avacon Netz GmbH</t>
  </si>
  <si>
    <t>Wallbox</t>
  </si>
  <si>
    <t>Mobilität</t>
  </si>
  <si>
    <t>Burgstraße</t>
  </si>
  <si>
    <t>Parkbucht</t>
  </si>
  <si>
    <t>HI-Söhlde-Söhlde-B01</t>
  </si>
  <si>
    <t>Söhlde</t>
  </si>
  <si>
    <t>Bestand</t>
  </si>
  <si>
    <t>DC-Säule</t>
  </si>
  <si>
    <t>Triple</t>
  </si>
  <si>
    <t>DC</t>
  </si>
  <si>
    <t xml:space="preserve">Bürgermeister-Burgdorf-Straße </t>
  </si>
  <si>
    <t>Rathaus</t>
  </si>
  <si>
    <t>HI-Söhlde-Söhlde-003</t>
  </si>
  <si>
    <t>Über dem Westerhofe</t>
  </si>
  <si>
    <t>Parkplatz</t>
  </si>
  <si>
    <t>HI-Söhlde-Söhlde-002</t>
  </si>
  <si>
    <t>Rottenweg</t>
  </si>
  <si>
    <t>Parkplatz Freibad</t>
  </si>
  <si>
    <t>HI-Söhlde-Söhlde-001</t>
  </si>
  <si>
    <t>über 100 m</t>
  </si>
  <si>
    <t>NS-Anschluss, nicht Standard inkl. BKZ und ZAS, Annahme 200 m Entfernung</t>
  </si>
  <si>
    <t>Hinterm Knick</t>
  </si>
  <si>
    <t>Parkplätze Schwimmhalle und Turnhalle</t>
  </si>
  <si>
    <t>HI-Söhlde-Nettlingen-004</t>
  </si>
  <si>
    <t>Nettlingen</t>
  </si>
  <si>
    <t>Norsasseler Straße</t>
  </si>
  <si>
    <t>Parkplatz Sportheim</t>
  </si>
  <si>
    <t>HI-Söhlde-Nettlingen-003</t>
  </si>
  <si>
    <t>Einkaufen</t>
  </si>
  <si>
    <t>Kornstraße</t>
  </si>
  <si>
    <t>HI-Söhlde-Nettlingen-002</t>
  </si>
  <si>
    <t>Am Park</t>
  </si>
  <si>
    <t xml:space="preserve">Parkplatz DGH </t>
  </si>
  <si>
    <t>HI-Söhlde-Nettlingen-001</t>
  </si>
  <si>
    <t>HPC-Säule</t>
  </si>
  <si>
    <t>CCS</t>
  </si>
  <si>
    <t>HPC</t>
  </si>
  <si>
    <t>H</t>
  </si>
  <si>
    <t>Landwehr</t>
  </si>
  <si>
    <t>Tankstelle</t>
  </si>
  <si>
    <t>HI-Söhlde-Mölme-001</t>
  </si>
  <si>
    <t>Mölme</t>
  </si>
  <si>
    <t xml:space="preserve">Mölmer Ring </t>
  </si>
  <si>
    <t>Parkplatz DGH</t>
  </si>
  <si>
    <t>HI-Söhlde-Klein_Himstedt-002</t>
  </si>
  <si>
    <t>Klein Himstedt</t>
  </si>
  <si>
    <t>Landstraße</t>
  </si>
  <si>
    <t>Parkbuchtbucht</t>
  </si>
  <si>
    <t>HI-Söhlde-Klein_Himstedt-001</t>
  </si>
  <si>
    <t>HI-Söhlde-Hoheneggelsen-B02</t>
  </si>
  <si>
    <t>Hoheneggelsen</t>
  </si>
  <si>
    <t>Marktstraße</t>
  </si>
  <si>
    <t>Elektronikmarkt</t>
  </si>
  <si>
    <t>HI-Söhlde-Hoheneggelsen-B01</t>
  </si>
  <si>
    <t>von 21 - 7 Uhr nicht verfügbar</t>
  </si>
  <si>
    <t>Hauptstraße</t>
  </si>
  <si>
    <t>Supermarkt</t>
  </si>
  <si>
    <t>HI-Söhlde-Hoheneggelsen-003</t>
  </si>
  <si>
    <t>B1 vor Sparkasse</t>
  </si>
  <si>
    <t>HI-Söhlde-Hoheneggelsen-002</t>
  </si>
  <si>
    <t>Friedrich Ludwig Jahn Straße</t>
  </si>
  <si>
    <t>Bördehalle</t>
  </si>
  <si>
    <t>HI-Söhlde-Hoheneggelsen-001</t>
  </si>
  <si>
    <t>Zum Krummbach</t>
  </si>
  <si>
    <t>HI-Söhlde-Groß_Himstedt-002</t>
  </si>
  <si>
    <t>Groß Himstedt</t>
  </si>
  <si>
    <t>Rieseweg</t>
  </si>
  <si>
    <t>HI-Söhlde-Groß_Himstedt-001</t>
  </si>
  <si>
    <t>Dorfstraße</t>
  </si>
  <si>
    <t xml:space="preserve">Parkplatz </t>
  </si>
  <si>
    <t>HI-Söhlde-Feldbergen-001</t>
  </si>
  <si>
    <t>Feldbergen</t>
  </si>
  <si>
    <t xml:space="preserve">An der Bundesstraße </t>
  </si>
  <si>
    <t>HI-Söhlde-Bettrum-002</t>
  </si>
  <si>
    <t>Bettrum</t>
  </si>
  <si>
    <t xml:space="preserve">Breite Straße </t>
  </si>
  <si>
    <t>HI-Söhlde-Bettrum-001</t>
  </si>
  <si>
    <t>Kirchstraße</t>
  </si>
  <si>
    <t>HI-Sibbesse-Wrisbergholzen-001</t>
  </si>
  <si>
    <t>Wrisbergholzen</t>
  </si>
  <si>
    <t>Gemeinde Sibbesse</t>
  </si>
  <si>
    <t>Überlandwerk Leinetal GmbH</t>
  </si>
  <si>
    <t>Hof vorm DGH</t>
  </si>
  <si>
    <t>Sibbesse</t>
  </si>
  <si>
    <t>Poststraße</t>
  </si>
  <si>
    <t>Dorfgemeinschaftshaus</t>
  </si>
  <si>
    <t>HI-Sibbesse-Westfeld-002</t>
  </si>
  <si>
    <t>Westfeld</t>
  </si>
  <si>
    <t>Parkbuchten</t>
  </si>
  <si>
    <t>Mitteldorf</t>
  </si>
  <si>
    <t>Vor der Kirche</t>
  </si>
  <si>
    <t>HI-Sibbesse-Westfeld-001</t>
  </si>
  <si>
    <t>Parbuchten an der Straße vor der Kirche</t>
  </si>
  <si>
    <t>Westfelder Hauptstraße</t>
  </si>
  <si>
    <t>Katholische Kirche</t>
  </si>
  <si>
    <t>HI-Sibbesse-Sibbesse-002</t>
  </si>
  <si>
    <t>Kurze Halbe</t>
  </si>
  <si>
    <t>Schwimmhalle</t>
  </si>
  <si>
    <t>HI-Sibbesse-Sibbesse-001</t>
  </si>
  <si>
    <t>Schulstraße</t>
  </si>
  <si>
    <t>HI-Sibbesse-Sellenstedt-001</t>
  </si>
  <si>
    <t>Sellenstedt</t>
  </si>
  <si>
    <t>Lindenweg</t>
  </si>
  <si>
    <t>Feuerwehr- und Dorfgemeinschaftshaus</t>
  </si>
  <si>
    <t>HI-Sibbesse-Segeste-002</t>
  </si>
  <si>
    <t>Segeste</t>
  </si>
  <si>
    <t>Seitenbereich der Straße</t>
  </si>
  <si>
    <t>Bahnhofsallee</t>
  </si>
  <si>
    <t>Seitenbereich der L 482</t>
  </si>
  <si>
    <t>HI-Sibbesse-Segeste-001</t>
  </si>
  <si>
    <t>St.-Florian-Straße</t>
  </si>
  <si>
    <t>HI-Sibbesse-Petze-001</t>
  </si>
  <si>
    <t>Petze</t>
  </si>
  <si>
    <t>Waldstraße</t>
  </si>
  <si>
    <t>HI-Sibbesse-Möllensen-001</t>
  </si>
  <si>
    <t>Möllensen</t>
  </si>
  <si>
    <t>Vorm Haus</t>
  </si>
  <si>
    <t>Mittelstraße</t>
  </si>
  <si>
    <t>HI-Sibbesse-Hönze-002</t>
  </si>
  <si>
    <t>Hönze</t>
  </si>
  <si>
    <t>Haltebereich</t>
  </si>
  <si>
    <t>Hönzer Schulstraße</t>
  </si>
  <si>
    <t>HI-Sibbesse-Hönze-001</t>
  </si>
  <si>
    <t>Parkbuchten gegenüber Mehrzweckhalle</t>
  </si>
  <si>
    <t>Merhzweckhalle</t>
  </si>
  <si>
    <t>HI-Sibbesse-Grafelde-001</t>
  </si>
  <si>
    <t>Grafelde</t>
  </si>
  <si>
    <t>Breiter Anger</t>
  </si>
  <si>
    <t>HI-Sibbesse-Eberholzen-001</t>
  </si>
  <si>
    <t>Eberholzen</t>
  </si>
  <si>
    <t>Eberholzer Hauptstraße</t>
  </si>
  <si>
    <t>HI-Sibbesse-Adenstedt-002</t>
  </si>
  <si>
    <t>Adenstedt</t>
  </si>
  <si>
    <t>Parkfläche vor der Sporthalle</t>
  </si>
  <si>
    <t>Im Hagen</t>
  </si>
  <si>
    <t>Sporthalle</t>
  </si>
  <si>
    <t>HI-Sibbesse-Adenstedt-001</t>
  </si>
  <si>
    <t>Hinter dem Dorfe</t>
  </si>
  <si>
    <t>HI-Sibbesse-Almstedt-002</t>
  </si>
  <si>
    <t>Almstedt</t>
  </si>
  <si>
    <t>Jahnstraße</t>
  </si>
  <si>
    <t>Unbefestigter Haltebereich Richtung Wiese</t>
  </si>
  <si>
    <t>HI-Sibbesse-Almstedt-001</t>
  </si>
  <si>
    <t>HI-Schellerten-Wöhle-001</t>
  </si>
  <si>
    <t>Wöhle</t>
  </si>
  <si>
    <t>Gemeinde Schellerten</t>
  </si>
  <si>
    <t>Schellerten</t>
  </si>
  <si>
    <t xml:space="preserve">Zum Kohlpott </t>
  </si>
  <si>
    <t>Feuerwehr</t>
  </si>
  <si>
    <t>HI-Schellerten-Wendhausen-001</t>
  </si>
  <si>
    <t>Wendhausen</t>
  </si>
  <si>
    <t>5 A</t>
  </si>
  <si>
    <t>HI-Schellerten-Schellerten-006</t>
  </si>
  <si>
    <t>Berliner Str.</t>
  </si>
  <si>
    <t>HI-Schellerten-Schellerten-005</t>
  </si>
  <si>
    <t xml:space="preserve">Sandkuhle </t>
  </si>
  <si>
    <t>Einkaufsmarkt</t>
  </si>
  <si>
    <t>HI-Schellerten-Schellerten-004</t>
  </si>
  <si>
    <t xml:space="preserve">Über d. Wasserfurche </t>
  </si>
  <si>
    <t>HI-Schellerten-Schellerten-003</t>
  </si>
  <si>
    <t>Parkplatz Grundschule</t>
  </si>
  <si>
    <t>HI-Schellerten-Schellerten-002</t>
  </si>
  <si>
    <t>Holztrift</t>
  </si>
  <si>
    <t>Sporthalle Schellerten</t>
  </si>
  <si>
    <t>HI-Schellerten-Schellerten-001</t>
  </si>
  <si>
    <t>MA</t>
  </si>
  <si>
    <t>Rathausstraße</t>
  </si>
  <si>
    <t>Rathaus Schellerten</t>
  </si>
  <si>
    <t>HI-Schellerten-Ottbergen-002</t>
  </si>
  <si>
    <t>Ottbergen</t>
  </si>
  <si>
    <t>Kultur</t>
  </si>
  <si>
    <t>Wöhler Str.</t>
  </si>
  <si>
    <t>Kapellenberg</t>
  </si>
  <si>
    <t>HI-Schellerten-Ottbergen-001</t>
  </si>
  <si>
    <t>nicht befestigt</t>
  </si>
  <si>
    <t>11 A</t>
  </si>
  <si>
    <t>Klosterstraße</t>
  </si>
  <si>
    <t>Turnhalle</t>
  </si>
  <si>
    <t>HI-Schellerten-Oedelum-002</t>
  </si>
  <si>
    <t>Oedelum</t>
  </si>
  <si>
    <t>Backhausstr.</t>
  </si>
  <si>
    <t>HI-Schellerten-Oedelum-001</t>
  </si>
  <si>
    <t>Bleekweg</t>
  </si>
  <si>
    <t>Sportplatz</t>
  </si>
  <si>
    <t>HI-Schellerten-Kemme-001</t>
  </si>
  <si>
    <t>Kemme</t>
  </si>
  <si>
    <t>Gymnastikhalle</t>
  </si>
  <si>
    <t>HI-Schellerten-Garmissen-Garbolzum-002</t>
  </si>
  <si>
    <t>Garmissen-Garbolzum</t>
  </si>
  <si>
    <t>Oedelumer Str.</t>
  </si>
  <si>
    <t>HI-Schellerten-Garmissen-Garbolzum-001</t>
  </si>
  <si>
    <t>Am Freibad</t>
  </si>
  <si>
    <t>Freibad</t>
  </si>
  <si>
    <t>HI-Schellerten-Farmsen-001</t>
  </si>
  <si>
    <t>Farmsen</t>
  </si>
  <si>
    <t>Ottberger Str.</t>
  </si>
  <si>
    <t>HI-Schellerten-Dinklar-002</t>
  </si>
  <si>
    <t>Dinklar</t>
  </si>
  <si>
    <t>Bischof-Gerhard-Str.</t>
  </si>
  <si>
    <t>Neubau KiTa</t>
  </si>
  <si>
    <t>HI-Schellerten-Dinklar-001</t>
  </si>
  <si>
    <t>Breite Straße</t>
  </si>
  <si>
    <t>HI-Schellerten-Dingelbe-002</t>
  </si>
  <si>
    <t>Dingelbe</t>
  </si>
  <si>
    <t>Am Gute</t>
  </si>
  <si>
    <t>Kindergarten</t>
  </si>
  <si>
    <t>HI-Schellerten-Dingelbe-001</t>
  </si>
  <si>
    <t>Zuckerfabrik</t>
  </si>
  <si>
    <t>Sporthalle Dingelbe</t>
  </si>
  <si>
    <t>HI-Schellerten-Bettmar-002</t>
  </si>
  <si>
    <t>Bettmar</t>
  </si>
  <si>
    <t>Hopsfeld</t>
  </si>
  <si>
    <t>HI-Schellerten-Bettmar-001</t>
  </si>
  <si>
    <t>Hildesheimer Str.</t>
  </si>
  <si>
    <t>Wegner</t>
  </si>
  <si>
    <t>HINordstemmen-Rössing-004</t>
  </si>
  <si>
    <t>Rössing</t>
  </si>
  <si>
    <t>Gemeinde Nordstemmen</t>
  </si>
  <si>
    <t>Gastronomie</t>
  </si>
  <si>
    <t>1 A</t>
  </si>
  <si>
    <t>Unter den Eichen</t>
  </si>
  <si>
    <t>Gasthaus am Schlosspark</t>
  </si>
  <si>
    <t>HINordstemmen-Rössing-003</t>
  </si>
  <si>
    <t>2 A</t>
  </si>
  <si>
    <t>Loderwinkel</t>
  </si>
  <si>
    <t>HINordstemmen-Rössing-002</t>
  </si>
  <si>
    <t>Zum Klay</t>
  </si>
  <si>
    <t>Vereinsheim VSV Rössing</t>
  </si>
  <si>
    <t>HINordstemmen-Rössing-001</t>
  </si>
  <si>
    <t>Rnah Rössing</t>
  </si>
  <si>
    <t>HI-Nordstemmen-Mahlerten-002</t>
  </si>
  <si>
    <t>Mahlerten</t>
  </si>
  <si>
    <t>Leunisstraße</t>
  </si>
  <si>
    <t>DGH</t>
  </si>
  <si>
    <t>HI-Nordstemmen-Mahlerten-001</t>
  </si>
  <si>
    <t>Hildesheimer Straße</t>
  </si>
  <si>
    <t>Biel's Cafe</t>
  </si>
  <si>
    <t>HI-Nordstemmen-Klein_Escherde-004</t>
  </si>
  <si>
    <t>Klein Escherde</t>
  </si>
  <si>
    <t>Joseph-Bruns-Straße</t>
  </si>
  <si>
    <t>HI-Nordstemmen-Klein_Escherde-003</t>
  </si>
  <si>
    <t>Eschestraße</t>
  </si>
  <si>
    <t>Parkplatz Kirche/Feuerwehrhaus</t>
  </si>
  <si>
    <t>HI-Nordstemmen-Klein_Escherde-002</t>
  </si>
  <si>
    <t>Akazienstraße</t>
  </si>
  <si>
    <t>Parkplatz Blumenfeld</t>
  </si>
  <si>
    <t>HI-Nordstemmen-Klein_Escherde-001</t>
  </si>
  <si>
    <t>Landhof Akazienhof</t>
  </si>
  <si>
    <t>HI-Nordstemmen-Groß_Escherde-003</t>
  </si>
  <si>
    <t>Groß Escherde</t>
  </si>
  <si>
    <t>Zum Escherberg</t>
  </si>
  <si>
    <t>Spielplatz Parkplatz</t>
  </si>
  <si>
    <t>HI-Nordstemmen-Groß_Escherde-002</t>
  </si>
  <si>
    <t>9 A</t>
  </si>
  <si>
    <t>DGH Groß Escherde</t>
  </si>
  <si>
    <t>HI-Nordstemmen-Groß_Escherde-001</t>
  </si>
  <si>
    <t>Stöckumer Straße</t>
  </si>
  <si>
    <t>Restaurant Nobis-Krug</t>
  </si>
  <si>
    <t>HI-Nordstemmen-Burgstemmen-003</t>
  </si>
  <si>
    <t>Burgstemmen</t>
  </si>
  <si>
    <t>Raiffeisenstraße</t>
  </si>
  <si>
    <t>Arztpraxen</t>
  </si>
  <si>
    <t>HI-Nordstemmen-Burgstemmen-002</t>
  </si>
  <si>
    <t>3 B</t>
  </si>
  <si>
    <t>Neuer Weg</t>
  </si>
  <si>
    <t>HI-Nordstemmen-Burgstemmen-001</t>
  </si>
  <si>
    <t>Bethelner Straße</t>
  </si>
  <si>
    <t>Mehrzweckhalle</t>
  </si>
  <si>
    <t>HI-Nordstemmen-Barnten-005</t>
  </si>
  <si>
    <t>Barnten</t>
  </si>
  <si>
    <t>Bantner Hameke</t>
  </si>
  <si>
    <t>Parkplatz Barntner Hameke (am Spielplatz)</t>
  </si>
  <si>
    <t>HI-Nordstemmen-Barnten-004</t>
  </si>
  <si>
    <t>Langefeldstraße</t>
  </si>
  <si>
    <t>Parkplatz Langefeldstraße</t>
  </si>
  <si>
    <t>HI-Nordstemmen-Barnten-003</t>
  </si>
  <si>
    <t>Barntener Platz</t>
  </si>
  <si>
    <t>HI-Nordstemmen-Barnten-002</t>
  </si>
  <si>
    <t>Glückaufstraße</t>
  </si>
  <si>
    <t>DGH Barnten</t>
  </si>
  <si>
    <t>HI-Nordstemmen-Barnten-001</t>
  </si>
  <si>
    <t>Landesstraße</t>
  </si>
  <si>
    <t>Bahnhof Barnten</t>
  </si>
  <si>
    <t>HI-Nordstemmen-Ardensen-002</t>
  </si>
  <si>
    <t>Ardensen</t>
  </si>
  <si>
    <t>Adensen</t>
  </si>
  <si>
    <t xml:space="preserve">Am Pfarrkamp </t>
  </si>
  <si>
    <t>Landhaus Adensen</t>
  </si>
  <si>
    <t>HI-Nordstemmen-Ardensen-001</t>
  </si>
  <si>
    <t>An der Sporthalle</t>
  </si>
  <si>
    <t>Sporthalle Adensen</t>
  </si>
  <si>
    <t>Nordstemmen</t>
  </si>
  <si>
    <t>Ziegeleistraße</t>
  </si>
  <si>
    <t>Energieversorgung Hildesheim Charging Station</t>
  </si>
  <si>
    <t>HI-Nordstemmen-Nordstemmen-B02</t>
  </si>
  <si>
    <t>Eon Ladesäule Parkplatz Rathaus</t>
  </si>
  <si>
    <t>HI-Nordstemmen-Nordstemmen-B01</t>
  </si>
  <si>
    <t>HI-Nordstemmen-Nordstemmen-016</t>
  </si>
  <si>
    <t>Am Paradies</t>
  </si>
  <si>
    <t>Parkplatz Kath. Friehof</t>
  </si>
  <si>
    <t>HI-Nordstemmen-Nordstemmen-015</t>
  </si>
  <si>
    <t>Reichsstrasse</t>
  </si>
  <si>
    <t>Parkplatz B1 an der Ampel</t>
  </si>
  <si>
    <t>HI-Nordstemmen-Nordstemmen-014</t>
  </si>
  <si>
    <t>Im Salzfelde</t>
  </si>
  <si>
    <t>Parkplatz Friedhof</t>
  </si>
  <si>
    <t>HI-Nordstemmen-Nordstemmen-013</t>
  </si>
  <si>
    <t>Am Kastenborn</t>
  </si>
  <si>
    <t>Spielplatz</t>
  </si>
  <si>
    <t>HI-Nordstemmen-Nordstemmen-012</t>
  </si>
  <si>
    <t>Heyersum</t>
  </si>
  <si>
    <t>St.-Aubin-Straße</t>
  </si>
  <si>
    <t>Festplatz</t>
  </si>
  <si>
    <t>HI-Nordstemmen-Nordstemmen-011</t>
  </si>
  <si>
    <t>L480</t>
  </si>
  <si>
    <t>Friedhof</t>
  </si>
  <si>
    <t>HI-Nordstemmen-Nordstemmen-010</t>
  </si>
  <si>
    <t>Martin-Luther-Platz</t>
  </si>
  <si>
    <t>Altes Schulhaus</t>
  </si>
  <si>
    <t>HI-Nordstemmen-Nordstemmen-009</t>
  </si>
  <si>
    <t>Am Schmiedekamp</t>
  </si>
  <si>
    <t>HI-Nordstemmen-Nordstemmen-008</t>
  </si>
  <si>
    <t>Parkplatz Mehrzweckhalle</t>
  </si>
  <si>
    <t>HI-Nordstemmen-Nordstemmen-007</t>
  </si>
  <si>
    <t>Schlingweg</t>
  </si>
  <si>
    <t>Sportplatz VFL Nordstemmen</t>
  </si>
  <si>
    <t>HI-Nordstemmen-Nordstemmen-006</t>
  </si>
  <si>
    <t>47 - 50</t>
  </si>
  <si>
    <t>Lidl Nordstemmen</t>
  </si>
  <si>
    <t>HI-Nordstemmen-Nordstemmen-005</t>
  </si>
  <si>
    <t>Netto Nordstemmen</t>
  </si>
  <si>
    <t>HI-Nordstemmen-Nordstemmen-004</t>
  </si>
  <si>
    <t>Burgstemmer Straße</t>
  </si>
  <si>
    <t>HEM-Tankstelle</t>
  </si>
  <si>
    <t>HI-Nordstemmen-Nordstemmen-003</t>
  </si>
  <si>
    <t>Freibad Nordstemmen</t>
  </si>
  <si>
    <t>HI-Nordstemmen-Nordstemmen-002</t>
  </si>
  <si>
    <t>Lange Straße</t>
  </si>
  <si>
    <t>Einkaufspark Nordstemmen</t>
  </si>
  <si>
    <t>HI-Nordstemmen-Nordstemmen-001</t>
  </si>
  <si>
    <t>Bahnhof Nordstemmen</t>
  </si>
  <si>
    <t>Senftleben</t>
  </si>
  <si>
    <t>HI-Leinebergland-Weenzen-001</t>
  </si>
  <si>
    <t>Weenzen</t>
  </si>
  <si>
    <t>Samtgemeinde Leinebergland</t>
  </si>
  <si>
    <t>Duingen</t>
  </si>
  <si>
    <t>Gatze</t>
  </si>
  <si>
    <t>Mehrzweckhalle Weenzen</t>
  </si>
  <si>
    <t>HI-Leinebergland-Wallenstedt-001</t>
  </si>
  <si>
    <t>Wallenstedt</t>
  </si>
  <si>
    <t>Gronau</t>
  </si>
  <si>
    <t xml:space="preserve">Hohle Grund </t>
  </si>
  <si>
    <t>Brunottsche Hof - Dorfgemeinschaftshaus</t>
  </si>
  <si>
    <t>HI-Leinebergland-Rott-001</t>
  </si>
  <si>
    <t>Rott</t>
  </si>
  <si>
    <t>Dorfgemeinschaftshaus u. Kleinste höchste Kneipe Rott</t>
  </si>
  <si>
    <t>HI-Leinebergland-Rheden-003</t>
  </si>
  <si>
    <t>Rheden</t>
  </si>
  <si>
    <t xml:space="preserve">Schlossstraße </t>
  </si>
  <si>
    <t>Golfclub und Golfplatz</t>
  </si>
  <si>
    <t>HI-Leinebergland-Rheden-002</t>
  </si>
  <si>
    <t xml:space="preserve">Am Thie </t>
  </si>
  <si>
    <t>Ebelings Gaststätte</t>
  </si>
  <si>
    <t>HI-Leinebergland-Rheden-001</t>
  </si>
  <si>
    <t>Sechs Stücke</t>
  </si>
  <si>
    <t>Dorfzentrum und Dorfgemeinschaftshaus, Sporthalle</t>
  </si>
  <si>
    <t>HI-Leinebergland-Nienstedt-001</t>
  </si>
  <si>
    <t>Nienstedt</t>
  </si>
  <si>
    <t>Nienstedter Bergstraße</t>
  </si>
  <si>
    <t>Dorfzentrum, Dorfplatz, Dorfgemeinschaftshaus und Kirche</t>
  </si>
  <si>
    <t>HI-Leinebergland-Marienhagen-002</t>
  </si>
  <si>
    <t>Marienhagen</t>
  </si>
  <si>
    <t>Berliner Straße</t>
  </si>
  <si>
    <t>öffentlicher Parkplatz Freibad / Kita</t>
  </si>
  <si>
    <t>HI-Leinebergland-Marienhagen-001</t>
  </si>
  <si>
    <t>2 und 4</t>
  </si>
  <si>
    <t>Förster Straße</t>
  </si>
  <si>
    <t>Mehrzweckhalle / Sporthalle / Freibad</t>
  </si>
  <si>
    <t>HI-Leinebergland-Lübbrechtsen-001</t>
  </si>
  <si>
    <t>Lübbrechtsen</t>
  </si>
  <si>
    <t>Külftalstraße</t>
  </si>
  <si>
    <t>Dorfgemeinschaftshaus Lübbrechtsen</t>
  </si>
  <si>
    <t>HI-Leinebergland-Hoyershausen-001</t>
  </si>
  <si>
    <t>Hoyershausen</t>
  </si>
  <si>
    <t>Kirchhofstraße</t>
  </si>
  <si>
    <t>Dorfzentrum und Dorfgemeinschaftshaus, Kirche</t>
  </si>
  <si>
    <t>HI-Leinebergland-Heinum-001</t>
  </si>
  <si>
    <t>Heinum</t>
  </si>
  <si>
    <t>Sportplatz Heinum</t>
  </si>
  <si>
    <t>HI-Leinebergland-Haus_Escherde-001</t>
  </si>
  <si>
    <t>Haus Escherde</t>
  </si>
  <si>
    <t>An der Klostermauer</t>
  </si>
  <si>
    <t>Klosterstübchen</t>
  </si>
  <si>
    <t>HI-Leinebergland-Gronau-B02</t>
  </si>
  <si>
    <t>Stadt Gronau</t>
  </si>
  <si>
    <t>innenstadtnahes Parken</t>
  </si>
  <si>
    <t xml:space="preserve">Burgstraße </t>
  </si>
  <si>
    <t>öffentlicher Parkplatz</t>
  </si>
  <si>
    <t>HI-Leinebergland-Gronau-B01</t>
  </si>
  <si>
    <t>Innenstadt Parken</t>
  </si>
  <si>
    <t xml:space="preserve">Am Markt </t>
  </si>
  <si>
    <t>Innenstadt</t>
  </si>
  <si>
    <t>HI-Leinebergland-Gronau-024</t>
  </si>
  <si>
    <t xml:space="preserve">Leintor </t>
  </si>
  <si>
    <t>Gasthaus "Grüne Aue"</t>
  </si>
  <si>
    <t>HI-Leinebergland-Gronau-023</t>
  </si>
  <si>
    <t>öffentlicher Parkplatz "Grüne Aue"</t>
  </si>
  <si>
    <t>HI-Leinebergland-Gronau-022</t>
  </si>
  <si>
    <t>Im Meerfeld</t>
  </si>
  <si>
    <t>künftiges Café im Gewerbegebiet</t>
  </si>
  <si>
    <t>HI-Leinebergland-Gronau-021</t>
  </si>
  <si>
    <t xml:space="preserve">Bethelner Landstraße </t>
  </si>
  <si>
    <t>Einkaufsmarkt Lidl</t>
  </si>
  <si>
    <t>HI-Leinebergland-Gronau-020</t>
  </si>
  <si>
    <t>Ladestraße</t>
  </si>
  <si>
    <t>Supermarkt Netto</t>
  </si>
  <si>
    <t>HI-Leinebergland-Gronau-019</t>
  </si>
  <si>
    <t>Steintorstraße</t>
  </si>
  <si>
    <t>Supermarkt Penny</t>
  </si>
  <si>
    <t>HI-Leinebergland-Gronau-018</t>
  </si>
  <si>
    <t>innenstadtnahes Parken, Altenheim</t>
  </si>
  <si>
    <t xml:space="preserve">Junkernstraße </t>
  </si>
  <si>
    <t>HI-Leinebergland-Gronau-017</t>
  </si>
  <si>
    <t>Johanniter Straße</t>
  </si>
  <si>
    <t>Mitarbeiterparkplatz am Krankenhaus</t>
  </si>
  <si>
    <t>HI-Leinebergland-Gronau-016</t>
  </si>
  <si>
    <t>Supermarkt REWE</t>
  </si>
  <si>
    <t>HI-Leinebergland-Gronau-015</t>
  </si>
  <si>
    <t>Baumarkt</t>
  </si>
  <si>
    <t>HI-Leinebergland-Gronau-014</t>
  </si>
  <si>
    <t>Parkplatz Hotel</t>
  </si>
  <si>
    <t>HI-Leinebergland-Gronau-013</t>
  </si>
  <si>
    <t>Am Wildfang</t>
  </si>
  <si>
    <t>Parkplatz Schulzentrum und Sporthallen</t>
  </si>
  <si>
    <t>HI-Leinebergland-Gronau-012</t>
  </si>
  <si>
    <t>Parkplatz Einkaufsmärkte</t>
  </si>
  <si>
    <t>HI-Leinebergland-Gronau-011</t>
  </si>
  <si>
    <t>Parkplatz künftiger EDEKA</t>
  </si>
  <si>
    <t>HI-Leinebergland-Gronau-010</t>
  </si>
  <si>
    <t>Parkplatz am Krankenhaus</t>
  </si>
  <si>
    <t>HI-Leinebergland-Gronau-009</t>
  </si>
  <si>
    <t>Kuhmasch 2</t>
  </si>
  <si>
    <t>Freibad / Kurzzeitparker</t>
  </si>
  <si>
    <t>HI-Leinebergland-Gronau-008</t>
  </si>
  <si>
    <t>Kuhmasch</t>
  </si>
  <si>
    <t>öffentlicher Parkplatz /Freibad/Sportzentrum</t>
  </si>
  <si>
    <t>HI-Leinebergland-Gronau-007</t>
  </si>
  <si>
    <t>HI-Leinebergland-Gronau-006</t>
  </si>
  <si>
    <t>Steintor</t>
  </si>
  <si>
    <t>HI-Leinebergland-Gronau-005</t>
  </si>
  <si>
    <t>Maschstraße</t>
  </si>
  <si>
    <t>HI-Leinebergland-Gronau-004</t>
  </si>
  <si>
    <t>HI-Leinebergland-Gronau-003</t>
  </si>
  <si>
    <t>Jugendzentrum</t>
  </si>
  <si>
    <t>HI-Leinebergland-Gronau-002</t>
  </si>
  <si>
    <t>Museum</t>
  </si>
  <si>
    <t>HI-Leinebergland-Gronau-001</t>
  </si>
  <si>
    <t>HI-Leinebergland-Fölziehausen-002</t>
  </si>
  <si>
    <t>Fölziehausen</t>
  </si>
  <si>
    <t>Duinger Straße</t>
  </si>
  <si>
    <t>Dorfgemeinschaftshaus Fölziehausen</t>
  </si>
  <si>
    <t>HI-Leinebergland-Fölziehausen-001</t>
  </si>
  <si>
    <t>Tourismus</t>
  </si>
  <si>
    <t>Bruchseeweg</t>
  </si>
  <si>
    <t>Erholungsgebiet Bruchsee</t>
  </si>
  <si>
    <t>HI-Leinebergland-Eitzum-003</t>
  </si>
  <si>
    <t>Eitzum</t>
  </si>
  <si>
    <t>Eitzumer Hauptstraße</t>
  </si>
  <si>
    <t>öffentlicher Parkplatz Eitzum</t>
  </si>
  <si>
    <t>HI-Leinebergland-Eitzum-002</t>
  </si>
  <si>
    <t>Deutsches Haus Hotel</t>
  </si>
  <si>
    <t>HI-Leinebergland-Eitzum-001</t>
  </si>
  <si>
    <t>Dorfzentrum, Dorfgemeinschaftshaus, Kirche, Sporthalle</t>
  </si>
  <si>
    <t>HI-Leinebergland-Eime-B01</t>
  </si>
  <si>
    <t>Eime</t>
  </si>
  <si>
    <t xml:space="preserve">Hauptstraße </t>
  </si>
  <si>
    <t>Mehrzweckhalle / Sporthalle</t>
  </si>
  <si>
    <t>HI-Leinebergland-Eime-010</t>
  </si>
  <si>
    <t>Pastor-Bauer-Weg</t>
  </si>
  <si>
    <t>öffentlicher Parkplatz u.a. f. Kirche</t>
  </si>
  <si>
    <t>HI-Leinebergland-Eime-009</t>
  </si>
  <si>
    <t>Im Lehder Feld</t>
  </si>
  <si>
    <t>Einkaufsmarkt Netto mit Cafe</t>
  </si>
  <si>
    <t>HI-Leinebergland-Eime-008</t>
  </si>
  <si>
    <t>19 A</t>
  </si>
  <si>
    <t>Einkaufsmarkt NP mit Cafe</t>
  </si>
  <si>
    <t>HI-Leinebergland-Eime-007</t>
  </si>
  <si>
    <t>Am Schützenplatz</t>
  </si>
  <si>
    <t>Schützenplatz Eime</t>
  </si>
  <si>
    <t>HI-Leinebergland-Eime-006</t>
  </si>
  <si>
    <t>Elzer Weg</t>
  </si>
  <si>
    <t>Landgasthof</t>
  </si>
  <si>
    <t>HI-Leinebergland-Eime-005</t>
  </si>
  <si>
    <t>Sportzentrum Eime</t>
  </si>
  <si>
    <t>HI-Leinebergland-Eime-004</t>
  </si>
  <si>
    <t>Freibad Eime</t>
  </si>
  <si>
    <t>HI-Leinebergland-Eime-003</t>
  </si>
  <si>
    <t>Neue Straße</t>
  </si>
  <si>
    <t>HI-Leinebergland-Eime-002</t>
  </si>
  <si>
    <t>Wassertorstraße</t>
  </si>
  <si>
    <t>Parkplatz Campus Eime</t>
  </si>
  <si>
    <t>HI-Leinebergland-Eime-001</t>
  </si>
  <si>
    <t>HI-Leinebergland-Eddinghausen-001</t>
  </si>
  <si>
    <t>Eddinghausen</t>
  </si>
  <si>
    <t>Gronauer Straße</t>
  </si>
  <si>
    <t>Kleehus - Dorfgemeinschaft</t>
  </si>
  <si>
    <t>HI-Leinebergland-Duingen-B01</t>
  </si>
  <si>
    <t>Lübecker Straße</t>
  </si>
  <si>
    <t>vorhandener Ladepunkt am Hallenbad</t>
  </si>
  <si>
    <t>HI-Leinebergland-Duingen-009</t>
  </si>
  <si>
    <t>Triftstraße</t>
  </si>
  <si>
    <t>Einkaufsmarkt REWE</t>
  </si>
  <si>
    <t>HI-Leinebergland-Duingen-008</t>
  </si>
  <si>
    <t>Eckhardstraße</t>
  </si>
  <si>
    <t>Lemmy´s - Gastronomie</t>
  </si>
  <si>
    <t>HI-Leinebergland-Duingen-007</t>
  </si>
  <si>
    <t xml:space="preserve">Sohnreystraße </t>
  </si>
  <si>
    <t>Pöttjer Krug Hotel</t>
  </si>
  <si>
    <t>HI-Leinebergland-Duingen-006</t>
  </si>
  <si>
    <t>Pöttjer Krug - Gastronomie</t>
  </si>
  <si>
    <t>HI-Leinebergland-Duingen-005</t>
  </si>
  <si>
    <t>Brunnenweg</t>
  </si>
  <si>
    <t>Sportzentrum Duingen</t>
  </si>
  <si>
    <t>HI-Leinebergland-Duingen-004</t>
  </si>
  <si>
    <t>Am Bahnhof</t>
  </si>
  <si>
    <t>öffentlicher Parkplatz in der "Neuen Mitte" / Marktplatz</t>
  </si>
  <si>
    <t>HI-Leinebergland-Duingen-003</t>
  </si>
  <si>
    <t>öffentlciher Parkplatz Hallenbad und Schulzentrum Duingen</t>
  </si>
  <si>
    <t>HI-Leinebergland-Duingen-002</t>
  </si>
  <si>
    <t>Töpferstraße</t>
  </si>
  <si>
    <t>öffentliches Laden in der Duinger Mitte</t>
  </si>
  <si>
    <t>HI-Leinebergland-Duingen-001</t>
  </si>
  <si>
    <t>Außenstelle Rathaus Gronau (Samtgemeindeverwaltung)</t>
  </si>
  <si>
    <t>HI-Leinebergland-Dunsen-001</t>
  </si>
  <si>
    <t>Dunsen</t>
  </si>
  <si>
    <t xml:space="preserve">Deilmisser Straße </t>
  </si>
  <si>
    <t>Dorfgemeinschaftshaus Dunsen</t>
  </si>
  <si>
    <t>HI-Leinebergland-Deinsen-001</t>
  </si>
  <si>
    <t>Deinsen</t>
  </si>
  <si>
    <t>Dorfgemeinschaftshaus, Sportplatz, Schützenhaus Deinsen</t>
  </si>
  <si>
    <t>HI-Leinebergland-Deilmissen-001</t>
  </si>
  <si>
    <t>Deilmissen</t>
  </si>
  <si>
    <t>Dorfgemeinschaftshaus Deilmissen</t>
  </si>
  <si>
    <t>HI-Leinebergland-Coppengrave-003</t>
  </si>
  <si>
    <t>Coppengrave</t>
  </si>
  <si>
    <t>Hotel und Gasthof Siegfrieds Klause</t>
  </si>
  <si>
    <t>HI-Leinebergland-Coppengrave-002</t>
  </si>
  <si>
    <t>Koppelweg</t>
  </si>
  <si>
    <t>Sportzentrum Coppengrave</t>
  </si>
  <si>
    <t>HI-Leinebergland-Coppengrave-001</t>
  </si>
  <si>
    <t>Zur alten Schule</t>
  </si>
  <si>
    <t>Dorfgemeinschaftshaus, Turnhalle Coppengrave</t>
  </si>
  <si>
    <t>HI-Leinebergland-Cappellenhagen-002</t>
  </si>
  <si>
    <t>Cappellenhagen</t>
  </si>
  <si>
    <t>Pfalzstraße</t>
  </si>
  <si>
    <t>Campinganlage Capellenhagen</t>
  </si>
  <si>
    <t>HI-Leinebergland-Cappellenhagen-001</t>
  </si>
  <si>
    <t>Ith Straße</t>
  </si>
  <si>
    <t>Dorfgemeinschaftshaus Capellenhagen</t>
  </si>
  <si>
    <t>HI-Leinebergland-Brüggen-004</t>
  </si>
  <si>
    <t>Brüggen</t>
  </si>
  <si>
    <t xml:space="preserve">Schloßstraße </t>
  </si>
  <si>
    <t>Leine-Café</t>
  </si>
  <si>
    <t>HI-Leinebergland-Brüggen-003</t>
  </si>
  <si>
    <t xml:space="preserve">Feldstraße </t>
  </si>
  <si>
    <t>Sportplatz Brüggen</t>
  </si>
  <si>
    <t>HI-Leinebergland-Brüggen-002</t>
  </si>
  <si>
    <t>Sieben Berge Haus - Ferienwohnungen</t>
  </si>
  <si>
    <t>HI-Leinebergland-Brüggen-001</t>
  </si>
  <si>
    <t>Zum Lee</t>
  </si>
  <si>
    <t>Dorfgemeinschaftshaus Brüggen</t>
  </si>
  <si>
    <t>HI-Leinebergland-Betheln-003</t>
  </si>
  <si>
    <t>Betheln</t>
  </si>
  <si>
    <t>Alte Schulstraße</t>
  </si>
  <si>
    <t>Sporthalle und Dorfgemeinschaftshaus</t>
  </si>
  <si>
    <t>HI-Leinebergland-Betheln-002</t>
  </si>
  <si>
    <t>Parkplatz im Dorfzentrum, Kirche und Ehrenmal</t>
  </si>
  <si>
    <t>HI-Leinebergland-Betheln-001</t>
  </si>
  <si>
    <t>An der L 480</t>
  </si>
  <si>
    <t>Sport- und Veranstaltungszentrum, Wanderhütte, Skatpark</t>
  </si>
  <si>
    <t>HI-Leinebergland-Barfelde-002</t>
  </si>
  <si>
    <t>Barfelde</t>
  </si>
  <si>
    <t>Barfelder Hauptstraße</t>
  </si>
  <si>
    <t>Beverelte Garten</t>
  </si>
  <si>
    <t>HI-Leinebergland-Barfelde-001</t>
  </si>
  <si>
    <t>Gemeindehaus Barfelde</t>
  </si>
  <si>
    <t>HI-Leinebergland-Banteln-006</t>
  </si>
  <si>
    <t>Banteln</t>
  </si>
  <si>
    <t xml:space="preserve">Göttinger Straße </t>
  </si>
  <si>
    <t>Dorfgemeinschaftshaus Banteln</t>
  </si>
  <si>
    <t>HI-Leinebergland-Banteln-005</t>
  </si>
  <si>
    <t>Turnhalle Banteln</t>
  </si>
  <si>
    <t>HI-Leinebergland-Banteln-004</t>
  </si>
  <si>
    <t>Rottebachweg</t>
  </si>
  <si>
    <t>Naturbad Banteln mit Restaurant</t>
  </si>
  <si>
    <t>HI-Leinebergland-Banteln-003</t>
  </si>
  <si>
    <t>Hinter der Bahn</t>
  </si>
  <si>
    <t>P+R Parkplatz am Bantelner Bahnhof</t>
  </si>
  <si>
    <t>HI-Leinebergland-Banteln-002</t>
  </si>
  <si>
    <t>Am Bantelner Bahnhof</t>
  </si>
  <si>
    <t>Bahnhofsvorplatz Einstellplätze</t>
  </si>
  <si>
    <t>HI-Leinebergland-Banteln-001</t>
  </si>
  <si>
    <t>Am Bürgertreff</t>
  </si>
  <si>
    <t>Bürgertreff / öffentlicher Veranstaltungsplatz</t>
  </si>
  <si>
    <t>C. Richter</t>
  </si>
  <si>
    <t>HI-Lamspringe-Lamspringe-B02</t>
  </si>
  <si>
    <t>Lamspringe</t>
  </si>
  <si>
    <t>Gemeinde Lamspringe</t>
  </si>
  <si>
    <t>Gandersheimer Str.</t>
  </si>
  <si>
    <t>Fa. Dobbratz</t>
  </si>
  <si>
    <t>HI-Lamspringe-Lamspringe-B01</t>
  </si>
  <si>
    <t>Hauptstr.</t>
  </si>
  <si>
    <t>Hauptstr./ Wochenmarkt</t>
  </si>
  <si>
    <t>HI-Lamspringe-Lamspringe-037</t>
  </si>
  <si>
    <t>Graster Straße</t>
  </si>
  <si>
    <t>Hornsen, Spielplatz</t>
  </si>
  <si>
    <t>HI-Lamspringe-Lamspringe-036</t>
  </si>
  <si>
    <t>Glashütte</t>
  </si>
  <si>
    <t>Waldparkplatz Glashütte</t>
  </si>
  <si>
    <t>HI-Lamspringe-Lamspringe-035</t>
  </si>
  <si>
    <t>Spielplatz Glashütte</t>
  </si>
  <si>
    <t>HI-Lamspringe-Lamspringe-034</t>
  </si>
  <si>
    <t>Wöllersheim</t>
  </si>
  <si>
    <t>Ecke Bushaltestelle Wöllersheim</t>
  </si>
  <si>
    <t>HI-Lamspringe-Lamspringe-033</t>
  </si>
  <si>
    <t>Ammenhausen</t>
  </si>
  <si>
    <t>Ammenhausen, gegenüber Nr. 6</t>
  </si>
  <si>
    <t>HI-Lamspringe-Lamspringe-032</t>
  </si>
  <si>
    <t>Ecke Bushaltestelle Ammenhausen</t>
  </si>
  <si>
    <t>HI-Lamspringe-Lamspringe-031</t>
  </si>
  <si>
    <t>Lermunder Str.</t>
  </si>
  <si>
    <t>FF-Haus Neuhof</t>
  </si>
  <si>
    <t>HI-Lamspringe-Lamspringe-030</t>
  </si>
  <si>
    <t>Ammenhausener Str.</t>
  </si>
  <si>
    <t>Sportplatz Neuhof</t>
  </si>
  <si>
    <t>HI-Lamspringe-Lamspringe-029</t>
  </si>
  <si>
    <t>Evenser Dorfstr.</t>
  </si>
  <si>
    <t>DGH Evensen</t>
  </si>
  <si>
    <t>HI-Lamspringe-Lamspringe-028</t>
  </si>
  <si>
    <t xml:space="preserve">Sehlemer Hauptstr. </t>
  </si>
  <si>
    <t>August-Probst-Halle Sehlem</t>
  </si>
  <si>
    <t>HI-Lamspringe-Lamspringe-027</t>
  </si>
  <si>
    <t>Rosengarten</t>
  </si>
  <si>
    <t>Parkplatz Friedhof Sehlem</t>
  </si>
  <si>
    <t>HI-Lamspringe-Lamspringe-026</t>
  </si>
  <si>
    <t>Von-Steinberg-Str.</t>
  </si>
  <si>
    <t>Rittergut Harbarnsen</t>
  </si>
  <si>
    <t>HI-Lamspringe-Lamspringe-025</t>
  </si>
  <si>
    <t>Tielinge</t>
  </si>
  <si>
    <t>Friedhof Harbarnsen</t>
  </si>
  <si>
    <t>HI-Lamspringe-Lamspringe-024</t>
  </si>
  <si>
    <t>Am Bürgerpark</t>
  </si>
  <si>
    <t>Am Bürgerpark Harbarnsen</t>
  </si>
  <si>
    <t>HI-Lamspringe-Lamspringe-023</t>
  </si>
  <si>
    <t>BIOLAC Parkplatz</t>
  </si>
  <si>
    <t>HI-Lamspringe-Lamspringe-022</t>
  </si>
  <si>
    <t>Am Schützenhaus</t>
  </si>
  <si>
    <t>Sportplatz Irmenseul</t>
  </si>
  <si>
    <t>HI-Lamspringe-Lamspringe-021</t>
  </si>
  <si>
    <t>Auf dem Anger</t>
  </si>
  <si>
    <t>Irmenseul, Altes FF-Haus</t>
  </si>
  <si>
    <t>HI-Lamspringe-Lamspringe-020</t>
  </si>
  <si>
    <t>Am Romberg</t>
  </si>
  <si>
    <t>Irmenseul, Am Romberg</t>
  </si>
  <si>
    <t>HI-Lamspringe-Lamspringe-019</t>
  </si>
  <si>
    <t>Unter dem Romberg</t>
  </si>
  <si>
    <t>Irmenseul, Unter dem Romberg</t>
  </si>
  <si>
    <t>HI-Lamspringe-Lamspringe-018</t>
  </si>
  <si>
    <t>Hoher Weg</t>
  </si>
  <si>
    <t>Neues FF-Haus Woltershausen</t>
  </si>
  <si>
    <t>HI-Lamspringe-Lamspringe-017</t>
  </si>
  <si>
    <t>Mittelstr.</t>
  </si>
  <si>
    <t>Kirche Woltershausen</t>
  </si>
  <si>
    <t>HI-Lamspringe-Lamspringe-016</t>
  </si>
  <si>
    <t>Am Sandbrink</t>
  </si>
  <si>
    <t>DGH Netze</t>
  </si>
  <si>
    <t>HI-Lamspringe-Lamspringe-015</t>
  </si>
  <si>
    <t>Windmühlenstr.</t>
  </si>
  <si>
    <t>DGH Graste</t>
  </si>
  <si>
    <t>HI-Lamspringe-Lamspringe-014</t>
  </si>
  <si>
    <t>Am Riesbeek</t>
  </si>
  <si>
    <t>Spielplatz Graste</t>
  </si>
  <si>
    <t>HI-Lamspringe-Lamspringe-013</t>
  </si>
  <si>
    <t>An der Pferdewiese</t>
  </si>
  <si>
    <t>Lammetal Werkstätten</t>
  </si>
  <si>
    <t>HI-Lamspringe-Lamspringe-012</t>
  </si>
  <si>
    <t xml:space="preserve">Hildesheimer Str. </t>
  </si>
  <si>
    <t>Fa. Nagel</t>
  </si>
  <si>
    <t>HI-Lamspringe-Lamspringe-011</t>
  </si>
  <si>
    <t>Lindenstraße</t>
  </si>
  <si>
    <t>HI-Lamspringe-Lamspringe-010</t>
  </si>
  <si>
    <t>Bismarckstr.</t>
  </si>
  <si>
    <t xml:space="preserve">Netto </t>
  </si>
  <si>
    <t>HI-Lamspringe-Lamspringe-009</t>
  </si>
  <si>
    <t>Wohnmobilstellplatz</t>
  </si>
  <si>
    <t>HI-Lamspringe-Lamspringe-008</t>
  </si>
  <si>
    <t>Hindenburgstr.</t>
  </si>
  <si>
    <t>Bauhof</t>
  </si>
  <si>
    <t>HI-Lamspringe-Lamspringe-007</t>
  </si>
  <si>
    <t>Im kleinen Maser</t>
  </si>
  <si>
    <t>REWE</t>
  </si>
  <si>
    <t>HI-Lamspringe-Lamspringe-006</t>
  </si>
  <si>
    <t>KIK</t>
  </si>
  <si>
    <t>HI-Lamspringe-Lamspringe-005</t>
  </si>
  <si>
    <t>Hauptstr./ Rehkopfhäuser</t>
  </si>
  <si>
    <t>HI-Lamspringe-Lamspringe-004</t>
  </si>
  <si>
    <t>Ahornallee</t>
  </si>
  <si>
    <t>Waldbad</t>
  </si>
  <si>
    <t>HI-Lamspringe-Lamspringe-003</t>
  </si>
  <si>
    <t>Wöllersheimer Weg</t>
  </si>
  <si>
    <t>Friedhof Lamspringe</t>
  </si>
  <si>
    <t>HI-Lamspringe-Lamspringe-002</t>
  </si>
  <si>
    <t>Kloster</t>
  </si>
  <si>
    <t>HI-Lamspringe-Lamspringe-001</t>
  </si>
  <si>
    <t>Adelhelm</t>
  </si>
  <si>
    <t>HI-Holle-Söder-001</t>
  </si>
  <si>
    <t>Söder</t>
  </si>
  <si>
    <t>Gemeinde Holle</t>
  </si>
  <si>
    <t>Parkplatz mit Mineral</t>
  </si>
  <si>
    <t>Holle</t>
  </si>
  <si>
    <t>Rießkamp</t>
  </si>
  <si>
    <t>Söder Wanderparkplatz</t>
  </si>
  <si>
    <t>HI-Holle-Sottrum-005</t>
  </si>
  <si>
    <t>Sottrum</t>
  </si>
  <si>
    <t>Parkplatz wird neu gebaut</t>
  </si>
  <si>
    <t xml:space="preserve">Langer Dooren </t>
  </si>
  <si>
    <t>Kiga Pfiffikus</t>
  </si>
  <si>
    <t>HI-Holle-Sottrum-004</t>
  </si>
  <si>
    <t>vorh. Einstellplatz</t>
  </si>
  <si>
    <t xml:space="preserve">Über der Kirche </t>
  </si>
  <si>
    <t>Parkplatz Über der Kirche</t>
  </si>
  <si>
    <t>HI-Holle-Sottrum-003</t>
  </si>
  <si>
    <t>vor Trafostation</t>
  </si>
  <si>
    <t>Birkenweg</t>
  </si>
  <si>
    <t>Kollmann`s Gasthof</t>
  </si>
  <si>
    <t>HI-Holle-Sottrum-002</t>
  </si>
  <si>
    <t>Kampstraße</t>
  </si>
  <si>
    <t>kath. Kirche</t>
  </si>
  <si>
    <t>HI-Holle-Sottrum-001</t>
  </si>
  <si>
    <t>HI-Holle-Sillium-005</t>
  </si>
  <si>
    <t>Sillium</t>
  </si>
  <si>
    <t>Wohldenberg</t>
  </si>
  <si>
    <t>Parkplatz Burg wohldenberg</t>
  </si>
  <si>
    <t>HI-Holle-Sillium-004</t>
  </si>
  <si>
    <t>Annenkamp</t>
  </si>
  <si>
    <t>Vereinsheim RW-Wohldenberg</t>
  </si>
  <si>
    <t>HI-Holle-Sillium-003</t>
  </si>
  <si>
    <t>Hopfenkamp</t>
  </si>
  <si>
    <t>Parkplatz Hopfenkamp</t>
  </si>
  <si>
    <t>HI-Holle-Sillium-002</t>
  </si>
  <si>
    <t>Schulstrasse</t>
  </si>
  <si>
    <t>Kiga Wirbelwind</t>
  </si>
  <si>
    <t>HI-Holle-Sillium-001</t>
  </si>
  <si>
    <t>Langsp. werden bis 2024 neu hergestellt</t>
  </si>
  <si>
    <t>Parkstraße</t>
  </si>
  <si>
    <t>Schäferscheune</t>
  </si>
  <si>
    <t>HI-Holle-Luttrum-001</t>
  </si>
  <si>
    <t>Luttrum</t>
  </si>
  <si>
    <t>Längsp., nicht befestigt</t>
  </si>
  <si>
    <t>Luttrumer Straße</t>
  </si>
  <si>
    <t>Parkstreifen Luttrumer Straße</t>
  </si>
  <si>
    <t>HI-Holle-Holle-B02</t>
  </si>
  <si>
    <t>Bestandssäule, 43 KW</t>
  </si>
  <si>
    <t>Rathaus Giebelseite</t>
  </si>
  <si>
    <t>HI-Holle-Holle-B01</t>
  </si>
  <si>
    <t>Bestandssäule, Wallbox</t>
  </si>
  <si>
    <t>Rathaus E-Auto Gemeinde</t>
  </si>
  <si>
    <t>HI-Holle-Holle-013</t>
  </si>
  <si>
    <t>Längsparken</t>
  </si>
  <si>
    <t>Bahnhofsstraße</t>
  </si>
  <si>
    <t>Grundschule/Bahnhofsstraße</t>
  </si>
  <si>
    <t>HI-Holle-Holle-012</t>
  </si>
  <si>
    <t>Rösselweg</t>
  </si>
  <si>
    <t>Parkstreifen Rösselweg</t>
  </si>
  <si>
    <t>HI-Holle-Holle-011</t>
  </si>
  <si>
    <t>Ringstraße</t>
  </si>
  <si>
    <t>Parkplatz Ringstraße</t>
  </si>
  <si>
    <t>HI-Holle-Holle-010</t>
  </si>
  <si>
    <t>Im Wiesengrunde</t>
  </si>
  <si>
    <t>Parkplatz Im Wiesengrunde</t>
  </si>
  <si>
    <t>HI-Holle-Holle-009</t>
  </si>
  <si>
    <t>Bindersche Straße</t>
  </si>
  <si>
    <t>HI-Holle-Holle-008</t>
  </si>
  <si>
    <t>Rewe</t>
  </si>
  <si>
    <t>HI-Holle-Holle-007</t>
  </si>
  <si>
    <t>Edeka</t>
  </si>
  <si>
    <t>HI-Holle-Holle-006</t>
  </si>
  <si>
    <t xml:space="preserve">Bahnhofsstraße </t>
  </si>
  <si>
    <t>Netto</t>
  </si>
  <si>
    <t>HI-Holle-Holle-005</t>
  </si>
  <si>
    <t>Am Mohldberg</t>
  </si>
  <si>
    <t>Mohldbergparkplatz</t>
  </si>
  <si>
    <t>HI-Holle-Holle-004</t>
  </si>
  <si>
    <t>HI-Holle-Holle-003</t>
  </si>
  <si>
    <t xml:space="preserve">Dresdner Straße </t>
  </si>
  <si>
    <t>Parkplatz Dresdner Straße</t>
  </si>
  <si>
    <t>HI-Holle-Holle-002</t>
  </si>
  <si>
    <t>Bahnhof West</t>
  </si>
  <si>
    <t>HI-Holle-Holle-001</t>
  </si>
  <si>
    <t>Bahnhof Ost</t>
  </si>
  <si>
    <t>HI-Holle-Heersum-002</t>
  </si>
  <si>
    <t>Heersum</t>
  </si>
  <si>
    <t>Neubau Feuerwehrhaus</t>
  </si>
  <si>
    <t>Listringer Straße</t>
  </si>
  <si>
    <t>Parkplatz Feuerwehr</t>
  </si>
  <si>
    <t>HI-Holle-Heersum-001</t>
  </si>
  <si>
    <t xml:space="preserve">Neuer Weg </t>
  </si>
  <si>
    <t>Parkplatz Sporthalle</t>
  </si>
  <si>
    <t>HI-Holle-Hackenstedt-002</t>
  </si>
  <si>
    <t>Hackenstedt</t>
  </si>
  <si>
    <t>An der Buche</t>
  </si>
  <si>
    <t>Parkstreifen Friedhof</t>
  </si>
  <si>
    <t>HI-Holle-Hackenstedt-001</t>
  </si>
  <si>
    <t>Kleine Straße</t>
  </si>
  <si>
    <t>Parkstreifen Container</t>
  </si>
  <si>
    <t>HI-Holle-Grasdorf-003</t>
  </si>
  <si>
    <t>Grasdorf</t>
  </si>
  <si>
    <t>Ladwehr</t>
  </si>
  <si>
    <t>Parkplatz am Friedhof</t>
  </si>
  <si>
    <t>HI-Holle-Grasdorf-002</t>
  </si>
  <si>
    <t>Lindener Bergsfeld</t>
  </si>
  <si>
    <t>Parkstreifen Lindener Bergsfeld</t>
  </si>
  <si>
    <t>HI-Holle-Grasdorf-001</t>
  </si>
  <si>
    <t>Im Kampe</t>
  </si>
  <si>
    <t>Parkplatz Im Kampe</t>
  </si>
  <si>
    <t>HI-Holle-Derneburg-003</t>
  </si>
  <si>
    <t>Derneburg</t>
  </si>
  <si>
    <t>Ahornweg</t>
  </si>
  <si>
    <t>Parkplatz Ahornweg</t>
  </si>
  <si>
    <t>HI-Holle-Derneburg-002</t>
  </si>
  <si>
    <t>An der Nette</t>
  </si>
  <si>
    <t>HI-Holle-Derneburg-001</t>
  </si>
  <si>
    <t>Glashaus</t>
  </si>
  <si>
    <t>Cieplik</t>
  </si>
  <si>
    <t>HI-Hildesheim-Stadtmitte_Neustadt-B13</t>
  </si>
  <si>
    <t>Stadtmitte Neustadt</t>
  </si>
  <si>
    <t>Stadt Hildesheim</t>
  </si>
  <si>
    <t>EVI Energieversorgung Hildesheim GmbH &amp; Co. KG</t>
  </si>
  <si>
    <t>Hildesheim</t>
  </si>
  <si>
    <t>31134</t>
  </si>
  <si>
    <t>Zingel</t>
  </si>
  <si>
    <t>Ibis Styles / Kemmergy GmbH</t>
  </si>
  <si>
    <t>HI-Hildesheim-Stadtmitte_Neustadt-B12</t>
  </si>
  <si>
    <t>Weingärten</t>
  </si>
  <si>
    <t>HI-Hildesheim-Stadtmitte_Neustadt-B11</t>
  </si>
  <si>
    <t>Parkhaus</t>
  </si>
  <si>
    <t>Treibestraße</t>
  </si>
  <si>
    <t>Parkhaus St. Bernward Krankenhaus</t>
  </si>
  <si>
    <t>HI-Hildesheim-Stadtmitte_Neustadt-B10</t>
  </si>
  <si>
    <t>9 C</t>
  </si>
  <si>
    <t>Pepperworth</t>
  </si>
  <si>
    <t>GOLDBECK Parking Services GmbH</t>
  </si>
  <si>
    <t>HI-Hildesheim-Stadtmitte_Neustadt-B09</t>
  </si>
  <si>
    <t>Stellplatz an Straße</t>
  </si>
  <si>
    <t>Pelizaeusplatz</t>
  </si>
  <si>
    <t>HI-Hildesheim-Stadtmitte_Neustadt-B08</t>
  </si>
  <si>
    <t>Marie-Wagenknecht-Str.</t>
  </si>
  <si>
    <t>Wasserparadies</t>
  </si>
  <si>
    <t>HI-Hildesheim-Stadtmitte_Neustadt-B07</t>
  </si>
  <si>
    <t>Marheinekestraße</t>
  </si>
  <si>
    <t>Parkhaus Stammelbach</t>
  </si>
  <si>
    <t>HI-Hildesheim-Stadtmitte_Neustadt-B06</t>
  </si>
  <si>
    <t>Jakobistraße</t>
  </si>
  <si>
    <t>HI-Hildesheim-Stadtmitte_Neustadt-B05</t>
  </si>
  <si>
    <t>Eckemekerstraße</t>
  </si>
  <si>
    <t>SABA Andreaspassage</t>
  </si>
  <si>
    <t>HI-Hildesheim-Stadtmitte_Neustadt-B04</t>
  </si>
  <si>
    <t>HI-Hildesheim-Stadtmitte_Neustadt-B03</t>
  </si>
  <si>
    <t>HI-Hildesheim-Stadtmitte_Neustadt-B02</t>
  </si>
  <si>
    <t>Arnekenstraße</t>
  </si>
  <si>
    <t>Arneken Galerie</t>
  </si>
  <si>
    <t>HI-Hildesheim-Stadtmitte_Neustadt-B01</t>
  </si>
  <si>
    <t>Am Ratsbauhof</t>
  </si>
  <si>
    <t>SABA Ratsbauhof</t>
  </si>
  <si>
    <t>HI-Hildesheim-Stadtmitte_Neustadt-003</t>
  </si>
  <si>
    <t>in Betrieb</t>
  </si>
  <si>
    <t>Hohnsen</t>
  </si>
  <si>
    <t>Hohnsensee</t>
  </si>
  <si>
    <t>HI-Hildesheim-Stadtmitte_Neustadt-002</t>
  </si>
  <si>
    <t>Bahnhofsplatz</t>
  </si>
  <si>
    <t>Hauptbahnhof</t>
  </si>
  <si>
    <t>HI-Hildesheim-Stadtmitte_Neustadt-001</t>
  </si>
  <si>
    <t>Alter Markt</t>
  </si>
  <si>
    <t>GS Alter Markt</t>
  </si>
  <si>
    <t>HI-Hildesheim-Oststadt_Stadtfeld-B09</t>
  </si>
  <si>
    <t>Oststadt Stadtfeld</t>
  </si>
  <si>
    <t>31135</t>
  </si>
  <si>
    <t>Siemensstraße</t>
  </si>
  <si>
    <t>hagebau / ENBW</t>
  </si>
  <si>
    <t>HI-Hildesheim-Oststadt_Stadtfeld-B08</t>
  </si>
  <si>
    <t>Senator-Braun-Allee</t>
  </si>
  <si>
    <t>Parkhaus Helios Klinikum</t>
  </si>
  <si>
    <t>HI-Hildesheim-Oststadt_Stadtfeld-B07</t>
  </si>
  <si>
    <t>Sauteichsfeld</t>
  </si>
  <si>
    <t>Comfortcharge GmbH</t>
  </si>
  <si>
    <t>HI-Hildesheim-Oststadt_Stadtfeld-B06</t>
  </si>
  <si>
    <t xml:space="preserve">Parkplatz Volksbank </t>
  </si>
  <si>
    <t>Kennedydamm</t>
  </si>
  <si>
    <t>Volksbank eG Hildesheim</t>
  </si>
  <si>
    <t>HI-Hildesheim-Oststadt_Stadtfeld-B05</t>
  </si>
  <si>
    <t>31141</t>
  </si>
  <si>
    <t>Herderstraße</t>
  </si>
  <si>
    <t>HI-Hildesheim-Oststadt_Stadtfeld-B04</t>
  </si>
  <si>
    <t>Parkplatz Café del Sol</t>
  </si>
  <si>
    <t>Frankenstraße</t>
  </si>
  <si>
    <t>HI-Hildesheim-Oststadt_Stadtfeld-B03</t>
  </si>
  <si>
    <t>Edeka Frankenstraße</t>
  </si>
  <si>
    <t>HI-Hildesheim-Oststadt_Stadtfeld-B02</t>
  </si>
  <si>
    <t>2 C</t>
  </si>
  <si>
    <t>Lidl</t>
  </si>
  <si>
    <t>HI-Hildesheim-Oststadt_Stadtfeld-B01</t>
  </si>
  <si>
    <t>Bavenstedter Str.</t>
  </si>
  <si>
    <t xml:space="preserve">McDonald's </t>
  </si>
  <si>
    <t>HI-Hildesheim-Oststadt_Stadtfeld-005</t>
  </si>
  <si>
    <t>in Planung</t>
  </si>
  <si>
    <t>31137</t>
  </si>
  <si>
    <t>Pappelallee</t>
  </si>
  <si>
    <t>HI-Hildesheim-Oststadt_Stadtfeld-004</t>
  </si>
  <si>
    <t>HI-Hildesheim-Oststadt_Stadtfeld-003</t>
  </si>
  <si>
    <t>Goslarsche Straße</t>
  </si>
  <si>
    <t>HI-Hildesheim-Oststadt_Stadtfeld-002</t>
  </si>
  <si>
    <t>Einumer Straße</t>
  </si>
  <si>
    <t>HI-Hildesheim-Oststadt_Stadtfeld-001</t>
  </si>
  <si>
    <t>Bördestraße</t>
  </si>
  <si>
    <t>HI-Hildesheim-Ochtersum-B03</t>
  </si>
  <si>
    <t>Ochtersum</t>
  </si>
  <si>
    <t>31139</t>
  </si>
  <si>
    <t>Am Wildgatter</t>
  </si>
  <si>
    <t>HI-Hildesheim-Ochtersum-B02</t>
  </si>
  <si>
    <t>Alfelder Straße</t>
  </si>
  <si>
    <t>REWE Alfelder Straße</t>
  </si>
  <si>
    <t>HI-Hildesheim-Ochtersum-B01</t>
  </si>
  <si>
    <t>hagebau Parkplatz</t>
  </si>
  <si>
    <t>Im Mittelfeld</t>
  </si>
  <si>
    <t>Hagebaumarkt</t>
  </si>
  <si>
    <t>HI-Hildesheim-Ochtersum-001</t>
  </si>
  <si>
    <t>Rex-Brauns-Straße</t>
  </si>
  <si>
    <t>Rex-Brauns-Straße HIT</t>
  </si>
  <si>
    <t>HI-Hildesheim-Nordstadt_Steuerwald-B06</t>
  </si>
  <si>
    <t>Nordstadt Steuerwald</t>
  </si>
  <si>
    <t>Parkplatz EVI</t>
  </si>
  <si>
    <t>Römerring</t>
  </si>
  <si>
    <t>HI-Hildesheim-Nordstadt_Steuerwald-B05</t>
  </si>
  <si>
    <t>Richthofenstraße</t>
  </si>
  <si>
    <t>Technologiezentrum Hildesheim</t>
  </si>
  <si>
    <t>HI-Hildesheim-Nordstadt_Steuerwald-B04</t>
  </si>
  <si>
    <t>Münchewiese</t>
  </si>
  <si>
    <t>Münchewiese / reev GmbH</t>
  </si>
  <si>
    <t>HI-Hildesheim-Nordstadt_Steuerwald-B03</t>
  </si>
  <si>
    <t xml:space="preserve">Mastbergstraße </t>
  </si>
  <si>
    <t>Aral Pulse</t>
  </si>
  <si>
    <t>HI-Hildesheim-Nordstadt_Steuerwald-B02</t>
  </si>
  <si>
    <t>Mastbergstraße</t>
  </si>
  <si>
    <t>Mercedes- Benz AG</t>
  </si>
  <si>
    <t>HI-Hildesheim-Nordstadt_Steuerwald-B01</t>
  </si>
  <si>
    <t>2</t>
  </si>
  <si>
    <t>Junkersstraße</t>
  </si>
  <si>
    <t>Block am Ring GmbH &amp; Co. KG</t>
  </si>
  <si>
    <t>HI-Hildesheim-Nordstadt_Steuerwald-002</t>
  </si>
  <si>
    <t>Ludolfingerstraße</t>
  </si>
  <si>
    <t>Geschwister Scholl Schule</t>
  </si>
  <si>
    <t>HI-Hildesheim-Nordstadt_Steuerwald-001</t>
  </si>
  <si>
    <t>Bischofskamp</t>
  </si>
  <si>
    <t>HI-Hildesheim-Moritzberg_Bockfeld-B01</t>
  </si>
  <si>
    <t>Moritzberg Bockfeld</t>
  </si>
  <si>
    <t>HI-Hildesheim-Moritzberg_Bockfeld-001</t>
  </si>
  <si>
    <t>Bernwardshof</t>
  </si>
  <si>
    <t>HI-Hildesheim-Marienburger_Höhe_Galgenberg-B02</t>
  </si>
  <si>
    <t>Marienburger Höhe Galgenberg</t>
  </si>
  <si>
    <t>Mendelssohnstraße</t>
  </si>
  <si>
    <t>HI-Hildesheim-Marienburger_Höhe_Galgenberg-B01</t>
  </si>
  <si>
    <t>Händelstraße</t>
  </si>
  <si>
    <t>HI-Hildesheim-Marienburger_Höhe_Galgenberg-002</t>
  </si>
  <si>
    <t>Tilsiter Straße</t>
  </si>
  <si>
    <t xml:space="preserve">Uni Hildesheim </t>
  </si>
  <si>
    <t>HI-Hildesheim-Marienburger_Höhe_Galgenberg-001</t>
  </si>
  <si>
    <t>Bromberger Straße</t>
  </si>
  <si>
    <t>GS Auf der Höhe</t>
  </si>
  <si>
    <t>HI-Hildesheim-Himmelsthür-B03</t>
  </si>
  <si>
    <t>Himmelsthür</t>
  </si>
  <si>
    <t>Hoher Turm</t>
  </si>
  <si>
    <t>Anwaltskanzlei E. Korkmaz</t>
  </si>
  <si>
    <t>HI-Hildesheim-Himmelsthür-B02</t>
  </si>
  <si>
    <t>Autowerkstatt</t>
  </si>
  <si>
    <t>Carl-Zeiss-Straße</t>
  </si>
  <si>
    <t>HI-Hildesheim-Himmelsthür-B01</t>
  </si>
  <si>
    <t>An der Pauluskirche</t>
  </si>
  <si>
    <t>HI-Hildesheim-Himmelsthür-001</t>
  </si>
  <si>
    <t>In Betrieb</t>
  </si>
  <si>
    <t>Willi-Plappert-Straße</t>
  </si>
  <si>
    <t>HI-Hildesheim-Einum-B04</t>
  </si>
  <si>
    <t>Einum</t>
  </si>
  <si>
    <t>Große Barnte</t>
  </si>
  <si>
    <t>Sonnentaler GmbH</t>
  </si>
  <si>
    <t>HI-Hildesheim-Einum-B03</t>
  </si>
  <si>
    <t>Albert-Einstein-Straße</t>
  </si>
  <si>
    <t>EnBW Schnellladepark</t>
  </si>
  <si>
    <t>HI-Hildesheim-Einum-B02</t>
  </si>
  <si>
    <t>HI-Hildesheim-Einum-B01</t>
  </si>
  <si>
    <t>Fastned Deutschland GmbH &amp; Co. KG</t>
  </si>
  <si>
    <t>HI-Hildesheim-Drispenstedt-B02</t>
  </si>
  <si>
    <t>Drispenstedt</t>
  </si>
  <si>
    <t>Peiner Landstraße</t>
  </si>
  <si>
    <t>Hotel Meyer</t>
  </si>
  <si>
    <t>HI-Hildesheim-Drispenstedt-B01</t>
  </si>
  <si>
    <t>z. Zt. demontirt , Baustelle, mehrere Anbieter in Planung</t>
  </si>
  <si>
    <t>Ehrlicherstraße</t>
  </si>
  <si>
    <t>Jordanstraße Ecke Ehrlicherstraße 26</t>
  </si>
  <si>
    <t>Maximilian Koch</t>
  </si>
  <si>
    <t>HI-Harsum-Rautenberg-001</t>
  </si>
  <si>
    <t>Rautenberg</t>
  </si>
  <si>
    <t>Gemeinde Harsum</t>
  </si>
  <si>
    <t>Harsum</t>
  </si>
  <si>
    <t>Wiesinger Straße</t>
  </si>
  <si>
    <t>MZG</t>
  </si>
  <si>
    <t>HI-Harsum-Machtsum-001</t>
  </si>
  <si>
    <t>Machtsum</t>
  </si>
  <si>
    <t>Lindenallee</t>
  </si>
  <si>
    <t>HI-Harsum-Klein Förste-002</t>
  </si>
  <si>
    <t>Klein Förste</t>
  </si>
  <si>
    <t>Am Gänsekamp</t>
  </si>
  <si>
    <t xml:space="preserve">Sportplatz  </t>
  </si>
  <si>
    <t>HI-Harsum-Klein Förste-001</t>
  </si>
  <si>
    <t>ehemalige Busbucht</t>
  </si>
  <si>
    <t>HI-Harsum-Hüddessum-001</t>
  </si>
  <si>
    <t>Hüddessum</t>
  </si>
  <si>
    <t>Matthiasstraße</t>
  </si>
  <si>
    <t>HI-Harsum-Hönnersum-001</t>
  </si>
  <si>
    <t>Hönnersum</t>
  </si>
  <si>
    <t>Am Sumpf</t>
  </si>
  <si>
    <t xml:space="preserve">Parkplatz  </t>
  </si>
  <si>
    <t>HI-Harsum-Harsum-B03</t>
  </si>
  <si>
    <t xml:space="preserve">Oststr. </t>
  </si>
  <si>
    <t>HI-Harsum-Harsum-B02</t>
  </si>
  <si>
    <t>Morgenstern</t>
  </si>
  <si>
    <t>E.ON Drive Ladeeinrichtung</t>
  </si>
  <si>
    <t>HI-Harsum-Harsum-B01</t>
  </si>
  <si>
    <t>HI-Harsum-Harsum-011</t>
  </si>
  <si>
    <t>Jörn-Jensen-Straße</t>
  </si>
  <si>
    <t>Jensen</t>
  </si>
  <si>
    <t>HI-Harsum-Harsum-010</t>
  </si>
  <si>
    <t>Fitnesschule</t>
  </si>
  <si>
    <t>HI-Harsum-Harsum-009</t>
  </si>
  <si>
    <t>Mahnhof</t>
  </si>
  <si>
    <t>Sparkasse</t>
  </si>
  <si>
    <t>HI-Harsum-Harsum-008</t>
  </si>
  <si>
    <t>Kaiserstraße</t>
  </si>
  <si>
    <t>Volksbank</t>
  </si>
  <si>
    <t>HI-Harsum-Harsum-007</t>
  </si>
  <si>
    <t>Sportplatz SC Harsum</t>
  </si>
  <si>
    <t>HI-Harsum-Harsum-006</t>
  </si>
  <si>
    <t>St.-Barbara-Apotheke</t>
  </si>
  <si>
    <t>HI-Harsum-Harsum-005</t>
  </si>
  <si>
    <t>Tankstelle Baule</t>
  </si>
  <si>
    <t>HI-Harsum-Harsum-004</t>
  </si>
  <si>
    <t>Berliner Ring</t>
  </si>
  <si>
    <t>Post /Tankstelle Wagner</t>
  </si>
  <si>
    <t>HI-Harsum-Harsum-003</t>
  </si>
  <si>
    <t>Haseder Weg</t>
  </si>
  <si>
    <t>HI-Harsum-Harsum-002</t>
  </si>
  <si>
    <t>Trafostation vorhanden</t>
  </si>
  <si>
    <t>NP</t>
  </si>
  <si>
    <t>HI-Harsum-Harsum-001</t>
  </si>
  <si>
    <t>Nahversorgungszentrum</t>
  </si>
  <si>
    <t>HI-Harsum-Borsum-006</t>
  </si>
  <si>
    <t>Borsum</t>
  </si>
  <si>
    <t>Am Hohen Turm</t>
  </si>
  <si>
    <t>Maschplatz</t>
  </si>
  <si>
    <t>HI-Harsum-Borsum-005</t>
  </si>
  <si>
    <t>Zum Walde</t>
  </si>
  <si>
    <t>Sportplatz Borsum/Kaspel</t>
  </si>
  <si>
    <t>HI-Harsum-Borsum-004</t>
  </si>
  <si>
    <t>Martinstraße</t>
  </si>
  <si>
    <t>Jugendheim</t>
  </si>
  <si>
    <t>HI-Harsum-Borsum-003</t>
  </si>
  <si>
    <t>Grundschule</t>
  </si>
  <si>
    <t>HI-Harsum-Borsum-002</t>
  </si>
  <si>
    <t>Denkmalstraße</t>
  </si>
  <si>
    <t>HI-Harsum-Borsum-001</t>
  </si>
  <si>
    <t>Am Bäckerbrink</t>
  </si>
  <si>
    <t>Heinrich-Ruhen-Platz</t>
  </si>
  <si>
    <t>HI-Harsum-Asel-005</t>
  </si>
  <si>
    <t>Asel</t>
  </si>
  <si>
    <t>Ehemalige Ziegelei</t>
  </si>
  <si>
    <t>HI-Harsum-Asel-004</t>
  </si>
  <si>
    <t>Zweirad und Service Kracke</t>
  </si>
  <si>
    <t>HI-Harsum-Asel-003</t>
  </si>
  <si>
    <t>Borsumer Straße</t>
  </si>
  <si>
    <t>Sportplatz "Am Farkenberg"</t>
  </si>
  <si>
    <t>HI-Harsum-Asel-002</t>
  </si>
  <si>
    <t>Finkenbusch</t>
  </si>
  <si>
    <t>Gegenüber Am Kreuzacker 1</t>
  </si>
  <si>
    <t>HI-Harsum-Asel-001</t>
  </si>
  <si>
    <t>HI-Harsum-Adlum-002</t>
  </si>
  <si>
    <t>Adlum</t>
  </si>
  <si>
    <t>Am Teich</t>
  </si>
  <si>
    <t>HI-Harsum-Adlum-001</t>
  </si>
  <si>
    <t>Ahstedter Straße</t>
  </si>
  <si>
    <t>Ahnstedter Straße</t>
  </si>
  <si>
    <t>Münnecke</t>
  </si>
  <si>
    <t>HI-Freden_(Leine)-Winzenburg-002</t>
  </si>
  <si>
    <t>Winzenburg</t>
  </si>
  <si>
    <t>Gemeinde Freden (Leine)</t>
  </si>
  <si>
    <t>Freden (Leine)</t>
  </si>
  <si>
    <t>Am Gehrkamp</t>
  </si>
  <si>
    <t>Wanderparkplatz/Restaurant</t>
  </si>
  <si>
    <t>HI-Freden_(Leine)-Winzenburg-001</t>
  </si>
  <si>
    <t>Am Schaperkamp</t>
  </si>
  <si>
    <t>DGH Winzenburg</t>
  </si>
  <si>
    <t>HI-Freden_(Leine)-Wetteborn-001</t>
  </si>
  <si>
    <t>Wetteborn</t>
  </si>
  <si>
    <t>Am Meierhof</t>
  </si>
  <si>
    <t>Feuerwehr Neubau geplant</t>
  </si>
  <si>
    <t>HI-Freden_(Leine)-Ohlenrode-001</t>
  </si>
  <si>
    <t>Ohlenrode</t>
  </si>
  <si>
    <t>Am Brinke</t>
  </si>
  <si>
    <t>HI-Freden_(Leine)-Freden-B01</t>
  </si>
  <si>
    <t>Freden</t>
  </si>
  <si>
    <t>Evi Bestand</t>
  </si>
  <si>
    <t>Am Schillerplatz</t>
  </si>
  <si>
    <t>HI-Freden_(Leine)-Freden-007</t>
  </si>
  <si>
    <t>Schildhorster Straße</t>
  </si>
  <si>
    <t>HI-Freden_(Leine)-Freden-006</t>
  </si>
  <si>
    <t>Bachstraße</t>
  </si>
  <si>
    <t>HI-Freden_(Leine)-Freden-005</t>
  </si>
  <si>
    <t>Winzenburger Straße</t>
  </si>
  <si>
    <t>HI-Freden_(Leine)-Freden-004</t>
  </si>
  <si>
    <t>P&amp;R Ost</t>
  </si>
  <si>
    <t>HI-Freden_(Leine)-Freden-003</t>
  </si>
  <si>
    <t>P&amp;R West</t>
  </si>
  <si>
    <t>HI-Freden_(Leine)-Freden-002</t>
  </si>
  <si>
    <t>22 A</t>
  </si>
  <si>
    <t>HI-Freden_(Leine)-Freden-001</t>
  </si>
  <si>
    <t>Sportplatz/Turnhalle</t>
  </si>
  <si>
    <t>HI-Freden_(Leine)-Eyershausen-001</t>
  </si>
  <si>
    <t>Eyershausen</t>
  </si>
  <si>
    <t>Im Bruche</t>
  </si>
  <si>
    <t>Feuerwehr/DGH</t>
  </si>
  <si>
    <t>HI-Freden_(Leine)-Everode-001</t>
  </si>
  <si>
    <t>Everode</t>
  </si>
  <si>
    <t>Unter der Hage</t>
  </si>
  <si>
    <t>DGH Everode geplant</t>
  </si>
  <si>
    <t>HI-Elze-Elze-Wülfingen-004</t>
  </si>
  <si>
    <t>Wülfingen</t>
  </si>
  <si>
    <t>Stadt Elze</t>
  </si>
  <si>
    <t>Elze</t>
  </si>
  <si>
    <t>Calenberger Str.</t>
  </si>
  <si>
    <t>Tankstelle Wülfingen</t>
  </si>
  <si>
    <t>HI-Elze-Elze-Wülfingen-003</t>
  </si>
  <si>
    <t>MZG Wülfingen</t>
  </si>
  <si>
    <t>HI-Elze-Elze-Wülfingen-002</t>
  </si>
  <si>
    <t>Im Teiche</t>
  </si>
  <si>
    <t>Sportplatz Wülfingen</t>
  </si>
  <si>
    <t>HI-Elze-Elze-Wülfingen-001</t>
  </si>
  <si>
    <t>FFW Wülfingen</t>
  </si>
  <si>
    <t>HI-Elze-Elze-Wittenburg-001</t>
  </si>
  <si>
    <t>Wittenburg</t>
  </si>
  <si>
    <t>Burgweg / Boitzumer Weg</t>
  </si>
  <si>
    <t>Spielplatz Wittenburg</t>
  </si>
  <si>
    <t>HI-Elze-Elze-Sorsum-001</t>
  </si>
  <si>
    <t>Sorsum</t>
  </si>
  <si>
    <t>1 - 4</t>
  </si>
  <si>
    <t>An der Beeke</t>
  </si>
  <si>
    <t>Kirche Sorsum</t>
  </si>
  <si>
    <t>HI-Elze_Elze-Sehlde-001</t>
  </si>
  <si>
    <t>Sehlde</t>
  </si>
  <si>
    <t>Eimer Str.</t>
  </si>
  <si>
    <t>Kirche Sehlde</t>
  </si>
  <si>
    <t>HI-Elze-Mehle-002</t>
  </si>
  <si>
    <t>Mehle</t>
  </si>
  <si>
    <t>Alte Poststraße</t>
  </si>
  <si>
    <t>FFW Mehle</t>
  </si>
  <si>
    <t>HI-Elze-Mehle-001</t>
  </si>
  <si>
    <t>54 - 56</t>
  </si>
  <si>
    <t>Parkstreifen</t>
  </si>
  <si>
    <t>HI-Elze-Esbeck-001</t>
  </si>
  <si>
    <t>Esbeck</t>
  </si>
  <si>
    <t>Geseniusstraße</t>
  </si>
  <si>
    <t>DGH und Turnhalle Esbeck</t>
  </si>
  <si>
    <t>HI-Elze-Elze-B01</t>
  </si>
  <si>
    <t>Kirchplatz</t>
  </si>
  <si>
    <t>Parkplatz mit ÜWL</t>
  </si>
  <si>
    <t>HI-Elze-Elze-017</t>
  </si>
  <si>
    <t>Parkplatz neuer Edeka-Markt</t>
  </si>
  <si>
    <t>HI-Elze-Elze-016</t>
  </si>
  <si>
    <t>Alte Hannoversche Straße</t>
  </si>
  <si>
    <t>Straßenbereich</t>
  </si>
  <si>
    <t>HI-Elze-Elze-015</t>
  </si>
  <si>
    <t xml:space="preserve">Sehlder Str. </t>
  </si>
  <si>
    <t>Automobiles</t>
  </si>
  <si>
    <t>HI-Elze-Elze-014</t>
  </si>
  <si>
    <t>Rudolf-Diesel-Str.</t>
  </si>
  <si>
    <t>HI-Elze-Elze-013</t>
  </si>
  <si>
    <t xml:space="preserve">Heilswannenweg </t>
  </si>
  <si>
    <t>Stabilo Parkplatz (privat)</t>
  </si>
  <si>
    <t>HI-Elze-Elze-012</t>
  </si>
  <si>
    <t xml:space="preserve">Im Mühlenfeld </t>
  </si>
  <si>
    <t>Wiglo Parkplatz (provat)</t>
  </si>
  <si>
    <t>HI-Elze-Elze-011</t>
  </si>
  <si>
    <t xml:space="preserve">Sehlder Straße </t>
  </si>
  <si>
    <t>Aldi Parkplatz (Privat)</t>
  </si>
  <si>
    <t>HI-Elze-Elze-010</t>
  </si>
  <si>
    <t>Netto Parkplatz (Privat)</t>
  </si>
  <si>
    <t>HI-Elze-Elze-009</t>
  </si>
  <si>
    <t>Sporthalle Sehlder Str.</t>
  </si>
  <si>
    <t>HI-Elze-Elze-008</t>
  </si>
  <si>
    <t>Schmiedetorstr.</t>
  </si>
  <si>
    <t>Rewe Parkplatz (Privat)</t>
  </si>
  <si>
    <t>HI-Elze-Elze-007</t>
  </si>
  <si>
    <t>Bahnhofstraße</t>
  </si>
  <si>
    <t>Bahnhof Elze</t>
  </si>
  <si>
    <t>HI-Elze-Elze-006</t>
  </si>
  <si>
    <t>Ferdinand-Wallbrecht-Str.</t>
  </si>
  <si>
    <t>Parkfläche Ferd.-Wallbrecht-Str. Elze</t>
  </si>
  <si>
    <t>HI-Elze-Elze-005</t>
  </si>
  <si>
    <t>Parkplatz mittlere Bahnhofstraße Elze</t>
  </si>
  <si>
    <t>HI-Elze-Elze-004</t>
  </si>
  <si>
    <t>Parkplatz obere Bahnhofstraße Elze mit Enercity</t>
  </si>
  <si>
    <t>HI-Elze-Elze-003</t>
  </si>
  <si>
    <t>Tankstelle Elze</t>
  </si>
  <si>
    <t>HI-Elze-Elze-002</t>
  </si>
  <si>
    <t xml:space="preserve">Hauptstr. </t>
  </si>
  <si>
    <t xml:space="preserve"> vor Tankstelle Elze</t>
  </si>
  <si>
    <t>HI-Elze-Elze-001</t>
  </si>
  <si>
    <t>Freibad Elze</t>
  </si>
  <si>
    <t>Neumann-Westphal</t>
  </si>
  <si>
    <t>HI-Diekholzen-Söhre-006</t>
  </si>
  <si>
    <t>Söhre</t>
  </si>
  <si>
    <t>Gemeinde Diekholzen</t>
  </si>
  <si>
    <t>Unbefestigter Parkplatz</t>
  </si>
  <si>
    <t>Diekholzen</t>
  </si>
  <si>
    <t>Forststraße</t>
  </si>
  <si>
    <t>Restaurant Söhre</t>
  </si>
  <si>
    <t>HI-Diekholzen-Söhre-005</t>
  </si>
  <si>
    <t>Befestigter Parkplatz</t>
  </si>
  <si>
    <t>Im Bendlah</t>
  </si>
  <si>
    <t>Sportplatz Söhre</t>
  </si>
  <si>
    <t>HI-Diekholzen-Söhre-004</t>
  </si>
  <si>
    <t>Schulplatz</t>
  </si>
  <si>
    <t>Grundschule Söhre</t>
  </si>
  <si>
    <t>HI-Diekholzen-Söhre-003</t>
  </si>
  <si>
    <t>Kindergarten Söhre</t>
  </si>
  <si>
    <t>HI-Diekholzen-Söhre-002</t>
  </si>
  <si>
    <t>Dorfplatz Söhre</t>
  </si>
  <si>
    <t>HI-Diekholzen-Söhre-001</t>
  </si>
  <si>
    <t xml:space="preserve">Am Mühlenberg </t>
  </si>
  <si>
    <t>Feuerwehr Söhre</t>
  </si>
  <si>
    <t>HI-Diekholzen-Egenstedt-003</t>
  </si>
  <si>
    <t>Egenstedt</t>
  </si>
  <si>
    <t>Röderhof</t>
  </si>
  <si>
    <t>Heimstatt Röderhof</t>
  </si>
  <si>
    <t>HI-Diekholzen-Egenstedt-002</t>
  </si>
  <si>
    <t>Sonnenberg</t>
  </si>
  <si>
    <t>Restaurant Egenstedt</t>
  </si>
  <si>
    <t>HI-Diekholzen-Egenstedt-001</t>
  </si>
  <si>
    <t>Salzweg</t>
  </si>
  <si>
    <t>Feuerwehr Egenstedt</t>
  </si>
  <si>
    <t>HI-Diekholzen-Diekholzen-B01</t>
  </si>
  <si>
    <t>Öffentlicher Parkplatz</t>
  </si>
  <si>
    <t>HI-Diekholzen-Diekholzen-006</t>
  </si>
  <si>
    <t>Heidekrug</t>
  </si>
  <si>
    <t>Restaurant Diekholzen</t>
  </si>
  <si>
    <t>HI-Diekholzen-Diekholzen-005</t>
  </si>
  <si>
    <t>Marienburger Str.</t>
  </si>
  <si>
    <t>Gasthof Diekholzen</t>
  </si>
  <si>
    <t>HI-Diekholzen-Diekholzen-004</t>
  </si>
  <si>
    <t>Langes Feld</t>
  </si>
  <si>
    <t>Sporthalle Diekholzen</t>
  </si>
  <si>
    <t>HI-Diekholzen-Diekholzen-003</t>
  </si>
  <si>
    <t>Jakobusweg</t>
  </si>
  <si>
    <t>HI-Diekholzen-Diekholzen-002</t>
  </si>
  <si>
    <t>HI-Diekholzen-Diekholzen-001</t>
  </si>
  <si>
    <t>HI-Diekholzen-Barienrode-002</t>
  </si>
  <si>
    <t>Barienrode</t>
  </si>
  <si>
    <t>Nikolausstraße</t>
  </si>
  <si>
    <t>Sporthalle Barienrode</t>
  </si>
  <si>
    <t>HI-Diekholzen-Barienrode-001</t>
  </si>
  <si>
    <t>Am Sportplatz</t>
  </si>
  <si>
    <t>Sportplatz Barienrode</t>
  </si>
  <si>
    <t>Holger Schrader</t>
  </si>
  <si>
    <t>HI-Bockenem-Wohlenhausen-001</t>
  </si>
  <si>
    <t>Wohlenhausen</t>
  </si>
  <si>
    <t>Stadt Bockenem</t>
  </si>
  <si>
    <t>Bockenem</t>
  </si>
  <si>
    <t xml:space="preserve">Glashütter Str. </t>
  </si>
  <si>
    <t>DGH Wohlenhausen</t>
  </si>
  <si>
    <t>HI-Bockenem-Werder-001</t>
  </si>
  <si>
    <t xml:space="preserve">Werder </t>
  </si>
  <si>
    <t>Wasserburgstr.</t>
  </si>
  <si>
    <t>DGH Werder</t>
  </si>
  <si>
    <t>HI-Bockenem-Volkersheim-003</t>
  </si>
  <si>
    <t>Volkersheim</t>
  </si>
  <si>
    <t>Am Krohm</t>
  </si>
  <si>
    <t>Altenheim Berndt</t>
  </si>
  <si>
    <t>HI-Bockenem-Volkersheim-002</t>
  </si>
  <si>
    <t>Hainbergstraße</t>
  </si>
  <si>
    <t>Gasthaus Linne</t>
  </si>
  <si>
    <t>HI-Bockenem-Volkersheim-001</t>
  </si>
  <si>
    <t>Parkstr.</t>
  </si>
  <si>
    <t>Sportplatz Volkersheim</t>
  </si>
  <si>
    <t>HI-Bockenem-Upstedt-001</t>
  </si>
  <si>
    <t>Upstedt</t>
  </si>
  <si>
    <t>8 A</t>
  </si>
  <si>
    <t>Zum Großen Berge</t>
  </si>
  <si>
    <t>FW-Haus Upstedt</t>
  </si>
  <si>
    <t>HI-Bockenem-Störy-001</t>
  </si>
  <si>
    <t>Störy</t>
  </si>
  <si>
    <t>St. Adriansplatz</t>
  </si>
  <si>
    <t>DGH Störy</t>
  </si>
  <si>
    <t>HI-Bockenem-Schlewecke-001</t>
  </si>
  <si>
    <t>Schlewecke</t>
  </si>
  <si>
    <t xml:space="preserve">Mittelweg </t>
  </si>
  <si>
    <t>DGH Schlewecke</t>
  </si>
  <si>
    <t>HI-Bockenem-Ortshausen-001</t>
  </si>
  <si>
    <t>Ortshausen</t>
  </si>
  <si>
    <t>Reiherwiese</t>
  </si>
  <si>
    <t>DGH Ortshausen</t>
  </si>
  <si>
    <t>HI-Bockenem-Nette-002</t>
  </si>
  <si>
    <t>Nette</t>
  </si>
  <si>
    <t>94 B</t>
  </si>
  <si>
    <t>Am Weinberg</t>
  </si>
  <si>
    <t>Restaurant Am Weinberg</t>
  </si>
  <si>
    <t>HI-Bockenem-Nette-001</t>
  </si>
  <si>
    <t>Hildesheimer str.</t>
  </si>
  <si>
    <t>Spittahaus</t>
  </si>
  <si>
    <t>HI-Bockenem-Mahlum-002</t>
  </si>
  <si>
    <t>Mahlum</t>
  </si>
  <si>
    <t>unbefestigt</t>
  </si>
  <si>
    <t>Braunschweiger Str.</t>
  </si>
  <si>
    <t>Gasthof Zur Linde</t>
  </si>
  <si>
    <t>HI-Bockenem-Mahlum-001</t>
  </si>
  <si>
    <t>In den Bröken</t>
  </si>
  <si>
    <t>Kindergarten Mahlum</t>
  </si>
  <si>
    <t>HI-Bockenem-Königsdahlum-001</t>
  </si>
  <si>
    <t>Königsdahlum</t>
  </si>
  <si>
    <t>Am Alten Butzen</t>
  </si>
  <si>
    <t>DGH Königsdahlum</t>
  </si>
  <si>
    <t>HI-Bockenem-Jerze-001</t>
  </si>
  <si>
    <t>Jerze</t>
  </si>
  <si>
    <t>Am Spielplatz</t>
  </si>
  <si>
    <t>DGH Jerze</t>
  </si>
  <si>
    <t>HI-Bockenem-Hary-001</t>
  </si>
  <si>
    <t>Hary</t>
  </si>
  <si>
    <t xml:space="preserve">Am Festplatz </t>
  </si>
  <si>
    <t>DGH Hary</t>
  </si>
  <si>
    <t>HI-Bockenem-Groß_Ilde_und_Klein_Ilde-001</t>
  </si>
  <si>
    <t>Groß Ilde und Klein Ilde</t>
  </si>
  <si>
    <t xml:space="preserve">Am Geren </t>
  </si>
  <si>
    <t>DGH Ilde</t>
  </si>
  <si>
    <t>HI-Bockenem-Bültum-001</t>
  </si>
  <si>
    <t>Bültum</t>
  </si>
  <si>
    <t>Großer Thieberg</t>
  </si>
  <si>
    <t>Feuerwehr Bültum</t>
  </si>
  <si>
    <t>HI-Bockenem-Bornum am Harz-002</t>
  </si>
  <si>
    <t>Bornum am Harz</t>
  </si>
  <si>
    <t>Werkstr.</t>
  </si>
  <si>
    <t>HAW</t>
  </si>
  <si>
    <t>HI-Bockenem-Bornum am Harz-001</t>
  </si>
  <si>
    <t>Schulstr.</t>
  </si>
  <si>
    <t>DGH/Turnhalle Bornum</t>
  </si>
  <si>
    <t>HI-Bockenem-Bönnien-002</t>
  </si>
  <si>
    <t>Bönnien</t>
  </si>
  <si>
    <t>Störyer Str.</t>
  </si>
  <si>
    <t>Gaststätte Maas</t>
  </si>
  <si>
    <t>HI-Bockenem-Bönnien-001</t>
  </si>
  <si>
    <t>Hagenbach</t>
  </si>
  <si>
    <t>DGH Bönnien</t>
  </si>
  <si>
    <t>HI-Bockenem-Bockenem-026</t>
  </si>
  <si>
    <t>Hindenburgstraße</t>
  </si>
  <si>
    <t>HI-Bockenem-Bockenem-025</t>
  </si>
  <si>
    <t>Nordwall</t>
  </si>
  <si>
    <t>ZOB</t>
  </si>
  <si>
    <t>HI-Bockenem-Bockenem-024</t>
  </si>
  <si>
    <t>Bönnier Straße</t>
  </si>
  <si>
    <t>Parkplatz Bönnier Tor</t>
  </si>
  <si>
    <t>HI-Bockenem-Bockenem-023</t>
  </si>
  <si>
    <t>Bgm.-Brennecke-Allee</t>
  </si>
  <si>
    <t>Allee-Spielplatz</t>
  </si>
  <si>
    <t>HI-Bockenem-Bockenem-022</t>
  </si>
  <si>
    <t>Quartiersparkplatz Allee</t>
  </si>
  <si>
    <t>HI-Bockenem-Bockenem-021</t>
  </si>
  <si>
    <t>Kurze Burgstraße</t>
  </si>
  <si>
    <t>Parkplatz Kurze Burgstraße</t>
  </si>
  <si>
    <t>HI-Bockenem-Bockenem-020</t>
  </si>
  <si>
    <t>Mahlumer Str.</t>
  </si>
  <si>
    <t>HI-Bockenem-Bockenem-019</t>
  </si>
  <si>
    <t xml:space="preserve">Karl-Binder-Str. </t>
  </si>
  <si>
    <t>Karl-Binder-Stadion</t>
  </si>
  <si>
    <t>HI-Bockenem-Bockenem-018</t>
  </si>
  <si>
    <t>Robert-Bosch-Straße</t>
  </si>
  <si>
    <t>Industriegebiet Nord</t>
  </si>
  <si>
    <t>HI-Bockenem-Bockenem-017</t>
  </si>
  <si>
    <t xml:space="preserve">Karlsbader Str. </t>
  </si>
  <si>
    <t>Zander &amp; Gerlach</t>
  </si>
  <si>
    <t>HI-Bockenem-Bockenem-016</t>
  </si>
  <si>
    <t>Walter-Althoff-Str.</t>
  </si>
  <si>
    <t>Holzhandel Gundelach</t>
  </si>
  <si>
    <t>HI-Bockenem-Bockenem-015</t>
  </si>
  <si>
    <t>Agravis Landhandel</t>
  </si>
  <si>
    <t>HI-Bockenem-Bockenem-014</t>
  </si>
  <si>
    <t>Agravis Technik</t>
  </si>
  <si>
    <t>HI-Bockenem-Bockenem-013</t>
  </si>
  <si>
    <t>Oberschule</t>
  </si>
  <si>
    <t>HI-Bockenem-Bockenem-012</t>
  </si>
  <si>
    <t>Karl-Heinz-Bädje-Straße</t>
  </si>
  <si>
    <t>Meteor Parkplatz</t>
  </si>
  <si>
    <t>HI-Bockenem-Bockenem-011</t>
  </si>
  <si>
    <t>Jägerhausstraße</t>
  </si>
  <si>
    <t>Sonderpreis Baumarkt</t>
  </si>
  <si>
    <t>HI-Bockenem-Bockenem-010</t>
  </si>
  <si>
    <t>Ambergau-Ring</t>
  </si>
  <si>
    <t>HI-Bockenem-Bockenem-009</t>
  </si>
  <si>
    <t xml:space="preserve">Danziger Str. </t>
  </si>
  <si>
    <t>Eurofitness</t>
  </si>
  <si>
    <t>HI-Bockenem-Bockenem-008</t>
  </si>
  <si>
    <t>Allensteiner Str.</t>
  </si>
  <si>
    <t>Merkur Spielhalle</t>
  </si>
  <si>
    <t>HI-Bockenem-Bockenem-007</t>
  </si>
  <si>
    <t>Kundenstation Sonderbauform</t>
  </si>
  <si>
    <t>An der Autobahn</t>
  </si>
  <si>
    <t>Autoreisecenter</t>
  </si>
  <si>
    <t>HI-Bockenem-Bockenem-006</t>
  </si>
  <si>
    <t>Ambergausporthalle</t>
  </si>
  <si>
    <t>HI-Bockenem-Bockenem-005</t>
  </si>
  <si>
    <t>Kundenstation 630 Stationskörper</t>
  </si>
  <si>
    <t xml:space="preserve">Oppelner Str. </t>
  </si>
  <si>
    <t>ARAL Truckstop</t>
  </si>
  <si>
    <t>HI-Bockenem-Bockenem-004</t>
  </si>
  <si>
    <t>Schlangenweg</t>
  </si>
  <si>
    <t>LIDL Parkplatz</t>
  </si>
  <si>
    <t>HI-Bockenem-Bockenem-003</t>
  </si>
  <si>
    <t xml:space="preserve">Thornburyplatz </t>
  </si>
  <si>
    <t>Netto Parkplatz</t>
  </si>
  <si>
    <t>HI-Bockenem-Bockenem-002</t>
  </si>
  <si>
    <t>EDEKA Parkplatz</t>
  </si>
  <si>
    <t>HI-Bockenem-Bockenem-001</t>
  </si>
  <si>
    <t>Thomas Philipps</t>
  </si>
  <si>
    <t>Werner</t>
  </si>
  <si>
    <t>HI-Bad_Salzdetfurth-Wesseln-002</t>
  </si>
  <si>
    <t>Wesseln</t>
  </si>
  <si>
    <t>Stadt Bad Salzdetfurth</t>
  </si>
  <si>
    <t>Bad Salzdetfurth</t>
  </si>
  <si>
    <t>Büntestraße</t>
  </si>
  <si>
    <t>Haltepunkt Wesseln</t>
  </si>
  <si>
    <t>HI-Bad_Salzdetfurth-Wesseln-001</t>
  </si>
  <si>
    <t>Steinbeek</t>
  </si>
  <si>
    <t>Vienig</t>
  </si>
  <si>
    <t>HI-Bad_Salzdetfurth-Wehrstedt-B02</t>
  </si>
  <si>
    <t>Wehrstedt</t>
  </si>
  <si>
    <t>Ahnepaule</t>
  </si>
  <si>
    <t>Autohaus Feddersen 1.2</t>
  </si>
  <si>
    <t>HI-Bad_Salzdetfurth-Wehrstedt-B01</t>
  </si>
  <si>
    <t>Autohaus Feddersen 1.1</t>
  </si>
  <si>
    <t>HI-Bad_Salzdetfurth-Wehrstedt-002</t>
  </si>
  <si>
    <t>Lammetal</t>
  </si>
  <si>
    <t>Edeka Südkauf</t>
  </si>
  <si>
    <t>HI-Bad_Salzdetfurth-Wehrstedt-001</t>
  </si>
  <si>
    <t>Rewe Övüc</t>
  </si>
  <si>
    <t>HI-Bad_Salzdetfurth-Östrum-001</t>
  </si>
  <si>
    <t>Östrum</t>
  </si>
  <si>
    <t>Im Johanni</t>
  </si>
  <si>
    <t>Nah &amp; Gut</t>
  </si>
  <si>
    <t>HI-Bad_Salzdetfurth-Listringen-001</t>
  </si>
  <si>
    <t>Listringen</t>
  </si>
  <si>
    <t>Listringer Dorfstraße</t>
  </si>
  <si>
    <t>HI-Bad_Salzdetfurth-Lechstedt-002</t>
  </si>
  <si>
    <t>Lechstedt</t>
  </si>
  <si>
    <t>HI-Bad_Salzdetfurth-Lechstedt-001</t>
  </si>
  <si>
    <t>Obstweinschänke</t>
  </si>
  <si>
    <t>HI-Bad_Salzdetfurth-Klein Düngen-001</t>
  </si>
  <si>
    <t>Klein Düngen</t>
  </si>
  <si>
    <t>Kreuzstraße</t>
  </si>
  <si>
    <t>Kapelle Kl. Düngen</t>
  </si>
  <si>
    <t>HI-Bad_Salzdetfurth-Hockeln-001</t>
  </si>
  <si>
    <t>Hockeln</t>
  </si>
  <si>
    <t>Am Brink</t>
  </si>
  <si>
    <t>HI-Bad_Salzdetfurth-Heinde-002</t>
  </si>
  <si>
    <t>Heinde</t>
  </si>
  <si>
    <t>Hauptstraße 2</t>
  </si>
  <si>
    <t>HI-Bad_Salzdetfurth-Heinde-001</t>
  </si>
  <si>
    <t>Hauptstraße 1</t>
  </si>
  <si>
    <t>HI-Bad_Salzdetfurth-Groß_Düngen-002</t>
  </si>
  <si>
    <t>Groß Düngen</t>
  </si>
  <si>
    <t>Wiedhof</t>
  </si>
  <si>
    <t>Edeka Woelke</t>
  </si>
  <si>
    <t>HI-Bad_Salzdetfurth-Groß_Düngen-001</t>
  </si>
  <si>
    <t>Bahnhof Groß Düngen</t>
  </si>
  <si>
    <t>HI-Bad_Salzdetfurth-Detfurth-B02</t>
  </si>
  <si>
    <t>Detfurth</t>
  </si>
  <si>
    <t>Am Triftweg</t>
  </si>
  <si>
    <t>Tennisverband</t>
  </si>
  <si>
    <t>HI-Bad_Salzdetfurth-Detfurth-B01</t>
  </si>
  <si>
    <t>Solebadstraße</t>
  </si>
  <si>
    <t>Parkplatz Solebad</t>
  </si>
  <si>
    <t>HI-Bad_Salzdetfurth-Detfurth-002</t>
  </si>
  <si>
    <t>Solebadparkplatz</t>
  </si>
  <si>
    <t>HI-Bad_Salzdetfurth-Detfurth-001</t>
  </si>
  <si>
    <t>An der Peesel</t>
  </si>
  <si>
    <t>Salzeklinik I</t>
  </si>
  <si>
    <t>HI-Bad_Salzdetfurth-Breinum-001</t>
  </si>
  <si>
    <t>Breinum</t>
  </si>
  <si>
    <t>7a</t>
  </si>
  <si>
    <t>Brückenstraße</t>
  </si>
  <si>
    <t>DGH Breinum</t>
  </si>
  <si>
    <t>HI-Bad_Salzdetfurth-Bodenburg-006</t>
  </si>
  <si>
    <t>Bodenburg</t>
  </si>
  <si>
    <t>Am Borbach</t>
  </si>
  <si>
    <t>Freiesbad Bodenburg</t>
  </si>
  <si>
    <t>HI-Bad_Salzdetfurth-Bodenburg-005</t>
  </si>
  <si>
    <t>Am Bruderstieg</t>
  </si>
  <si>
    <t>Grundschule Bodenburg</t>
  </si>
  <si>
    <t>HI-Bad_Salzdetfurth-Bodenburg-004</t>
  </si>
  <si>
    <t>Am Markt</t>
  </si>
  <si>
    <t>Marktplatz Bodenburg</t>
  </si>
  <si>
    <t>HI-Bad_Salzdetfurth-Bodenburg-003</t>
  </si>
  <si>
    <t>HI-Bad_Salzdetfurth-Bodenburg-002</t>
  </si>
  <si>
    <t>Salzdetfurther Straße</t>
  </si>
  <si>
    <t>Haltepunkt Bodenburg</t>
  </si>
  <si>
    <t>HI-Bad_Salzdetfurth-Bodenburg-001</t>
  </si>
  <si>
    <t>HI-Bad_Salzdetfurth-Bad_Salzdetfurth-B02</t>
  </si>
  <si>
    <t>Oberstraße</t>
  </si>
  <si>
    <t>Parkplatz Oberstraße</t>
  </si>
  <si>
    <t>HI-Bad_Salzdetfurth-Bad_Salzdetfurth-B01</t>
  </si>
  <si>
    <t>55 A</t>
  </si>
  <si>
    <t>Bodenburger Straße</t>
  </si>
  <si>
    <t>Parkplatz Bodenburger Straße</t>
  </si>
  <si>
    <t>HI-Bad_Salzdetfurth-Bad_Salzdetfurth-025</t>
  </si>
  <si>
    <t>Teccenter</t>
  </si>
  <si>
    <t>TecCenter</t>
  </si>
  <si>
    <t>HI-Bad_Salzdetfurth-Bad_Salzdetfurth-024</t>
  </si>
  <si>
    <t>1 B</t>
  </si>
  <si>
    <t>Langesfeld</t>
  </si>
  <si>
    <t>HI-Bad_Salzdetfurth-Bad_Salzdetfurth-023</t>
  </si>
  <si>
    <t>HI-Bad_Salzdetfurth-Bad_Salzdetfurth-022</t>
  </si>
  <si>
    <t>Entlastungsstraße</t>
  </si>
  <si>
    <t>In der Masch</t>
  </si>
  <si>
    <t>HI-Bad_Salzdetfurth-Bad_Salzdetfurth-021</t>
  </si>
  <si>
    <t>Aldi</t>
  </si>
  <si>
    <t>HI-Bad_Salzdetfurth-Bad_Salzdetfurth-020</t>
  </si>
  <si>
    <t>Südstadtcenter</t>
  </si>
  <si>
    <t>HI-Bad_Salzdetfurth-Bad_Salzdetfurth-019</t>
  </si>
  <si>
    <t>HI-Bad_Salzdetfurth-Bad_Salzdetfurth-018</t>
  </si>
  <si>
    <t>Jahnplatz</t>
  </si>
  <si>
    <t xml:space="preserve">Freibad </t>
  </si>
  <si>
    <t>HI-Bad_Salzdetfurth-Bad_Salzdetfurth-017</t>
  </si>
  <si>
    <t>HI-Bad_Salzdetfurth-Bad_Salzdetfurth-016</t>
  </si>
  <si>
    <t>Breslauer Straße</t>
  </si>
  <si>
    <t>Waldfriedhof</t>
  </si>
  <si>
    <t>HI-Bad_Salzdetfurth-Bad_Salzdetfurth-015</t>
  </si>
  <si>
    <t>Raabestraße</t>
  </si>
  <si>
    <t>HAJO/Spoprtplatz</t>
  </si>
  <si>
    <t>HI-Bad_Salzdetfurth-Bad_Salzdetfurth-014</t>
  </si>
  <si>
    <t>Am Mühlenbusch</t>
  </si>
  <si>
    <t>Grundschule Lammetal</t>
  </si>
  <si>
    <t>HI-Bad_Salzdetfurth-Bad_Salzdetfurth-013</t>
  </si>
  <si>
    <t>Schachtstraße</t>
  </si>
  <si>
    <t>Parkplatz BOP</t>
  </si>
  <si>
    <t>HI-Bad_Salzdetfurth-Bad_Salzdetfurth-012</t>
  </si>
  <si>
    <t>Rathausparkplatz</t>
  </si>
  <si>
    <t>HI-Bad_Salzdetfurth-Bad_Salzdetfurth-011</t>
  </si>
  <si>
    <t>Bahnhof Bad Salzdetfurth</t>
  </si>
  <si>
    <t>HI-Bad_Salzdetfurth-Bad_Salzdetfurth-010</t>
  </si>
  <si>
    <t>HI-Bad_Salzdetfurth-Bad_Salzdetfurth-009</t>
  </si>
  <si>
    <t>HI-Bad_Salzdetfurth-Bad_Salzdetfurth-008</t>
  </si>
  <si>
    <t>Mühlenstraße</t>
  </si>
  <si>
    <t>Parkplatz Mühlenstraße</t>
  </si>
  <si>
    <t>HI-Bad_Salzdetfurth-Bad_Salzdetfurth-007</t>
  </si>
  <si>
    <t>HI-Bad_Salzdetfurth-Bad_Salzdetfurth-006</t>
  </si>
  <si>
    <t>Unterstraße</t>
  </si>
  <si>
    <t>Kurmittelhaus</t>
  </si>
  <si>
    <t>HI-Bad_Salzdetfurth-Bad_Salzdetfurth-005</t>
  </si>
  <si>
    <t>Salinenstraße</t>
  </si>
  <si>
    <t>Kurpark</t>
  </si>
  <si>
    <t>HI-Bad_Salzdetfurth-Bad_Salzdetfurth-004</t>
  </si>
  <si>
    <t>Bergbaumuseum</t>
  </si>
  <si>
    <t>HI-Bad_Salzdetfurth-Bad_Salzdetfurth-003</t>
  </si>
  <si>
    <t>Altenheim Willig</t>
  </si>
  <si>
    <t>HI-Bad_Salzdetfurth-Bad_Salzdetfurth-002</t>
  </si>
  <si>
    <t>IGS Bad Salzdetfurth</t>
  </si>
  <si>
    <t>HI-Bad_Salzdetfurth-Bad_Salzdetfurth-001</t>
  </si>
  <si>
    <t>38 C</t>
  </si>
  <si>
    <t>Haltepunkt Solebad</t>
  </si>
  <si>
    <t>Kraßmann</t>
  </si>
  <si>
    <t>HI-Algermissen-Ummeln-001</t>
  </si>
  <si>
    <t>Ummeln</t>
  </si>
  <si>
    <t>Gemeinde Algermissen</t>
  </si>
  <si>
    <t>Parkfläche</t>
  </si>
  <si>
    <t>Algermissen, Ummeln</t>
  </si>
  <si>
    <t>Ostermarsch</t>
  </si>
  <si>
    <t>Parkstreifen Ummeln</t>
  </si>
  <si>
    <t>HI-Algermissen-Lühnde-003</t>
  </si>
  <si>
    <t>Lühnde</t>
  </si>
  <si>
    <t>Parkplatz Bushaltestelle</t>
  </si>
  <si>
    <t>Algermissen, Lühnde</t>
  </si>
  <si>
    <t>Bushaltestelle Ortsmitte Lühnde</t>
  </si>
  <si>
    <t>HI-Algermissen-Lühnde-002</t>
  </si>
  <si>
    <t>Hangeräthsweg</t>
  </si>
  <si>
    <t>Grundschule Lühnde</t>
  </si>
  <si>
    <t>HI-Algermissen-Lühnde-001</t>
  </si>
  <si>
    <t>Parkplatz Jugendraum, Sportplatz, DGH, Kita, Grundschule in der Nähe</t>
  </si>
  <si>
    <t>Sportplatz, DGH, Jugendraum, Kita Lühnde</t>
  </si>
  <si>
    <t>HI-Algermissen-Groß_Lobke-001</t>
  </si>
  <si>
    <t>Gr. Lobke</t>
  </si>
  <si>
    <t>Algermissen, Groß Lobke</t>
  </si>
  <si>
    <t>Ortsmitte Groß Lobke</t>
  </si>
  <si>
    <t>Bledeln</t>
  </si>
  <si>
    <t>Stellplatz vor Feuerwehr</t>
  </si>
  <si>
    <t>Algermissen, Bledeln</t>
  </si>
  <si>
    <t>4 A</t>
  </si>
  <si>
    <t>Breite Str.</t>
  </si>
  <si>
    <t>Feuerwehr Bledeln</t>
  </si>
  <si>
    <t>HI-Algermissen-Algermissen-013</t>
  </si>
  <si>
    <t>Algermissen</t>
  </si>
  <si>
    <t>Ostpreußenstraße</t>
  </si>
  <si>
    <t>HI-Algermissen-Algermissen-012</t>
  </si>
  <si>
    <t>Friseur</t>
  </si>
  <si>
    <t>HI-Algermissen-Algermissen-011</t>
  </si>
  <si>
    <t>Weiterer Sack- und Planenfabrik</t>
  </si>
  <si>
    <t>HI-Algermissen-Algermissen-010</t>
  </si>
  <si>
    <t>Parkplatz Supermarkt</t>
  </si>
  <si>
    <t>Im Knick</t>
  </si>
  <si>
    <t>HI-Algermissen-Algermissen-009</t>
  </si>
  <si>
    <t>Parkplatz (Bauprojekt noch in Planung)</t>
  </si>
  <si>
    <t>Versorgungszentrum / Gesundheitszentrum (noch in Planung)</t>
  </si>
  <si>
    <t>HI-Algermissen-Algermissen-008</t>
  </si>
  <si>
    <t>Grundschule Algermissen</t>
  </si>
  <si>
    <t>HI-Algermissen-Algermissen-007</t>
  </si>
  <si>
    <t>Kolpingstraße</t>
  </si>
  <si>
    <t>Nah&amp;Gut</t>
  </si>
  <si>
    <t>HI-Algermissen-Algermissen-006</t>
  </si>
  <si>
    <t>Parkplatz Gastronomie</t>
  </si>
  <si>
    <t>Markstraße</t>
  </si>
  <si>
    <t>Bistro Algermissen</t>
  </si>
  <si>
    <t>HI-Algermissen-Algermissen-005</t>
  </si>
  <si>
    <t>Parkplatz Fitnessstudio</t>
  </si>
  <si>
    <t>Aktiv Gesundheitszentrum</t>
  </si>
  <si>
    <t>HI-Algermissen-Algermissen-004</t>
  </si>
  <si>
    <t>Parkplatz Bahnhof</t>
  </si>
  <si>
    <t>Bahnhofspl.</t>
  </si>
  <si>
    <t>Bahnhof</t>
  </si>
  <si>
    <t>HI-Algermissen-Algermissen-003</t>
  </si>
  <si>
    <t>Parkplatz Supermarkt, Fitnessstudio</t>
  </si>
  <si>
    <t>12 B</t>
  </si>
  <si>
    <t>Heerstraße</t>
  </si>
  <si>
    <t>HI-Algermissen-Algermissen-002</t>
  </si>
  <si>
    <t>Parkplatz MGH und Kita</t>
  </si>
  <si>
    <t>sOfA</t>
  </si>
  <si>
    <t>HI-Algermissen-Algermissen-001</t>
  </si>
  <si>
    <t>Parkplatz Rathaus, Sporthalle</t>
  </si>
  <si>
    <t>vorhandene Ladesäule am Rathaus</t>
  </si>
  <si>
    <t>Beck, Christina</t>
  </si>
  <si>
    <t>HI-Alfeld_(Leine)-Alfeld_(Leine)-B05</t>
  </si>
  <si>
    <t>Alfeld (Leine) - Hauptort</t>
  </si>
  <si>
    <t>Stadt Alfeld (Leine)</t>
  </si>
  <si>
    <t>Lademöglichkeit für Gäste des Rathauses (2 Std. kostenfrei) und E-Autos der Stadtverwaltung.</t>
  </si>
  <si>
    <t>Alfeld (Leine)</t>
  </si>
  <si>
    <t>Marktplatz</t>
  </si>
  <si>
    <t>HI-Alfeld_(Leine)-Alfeld_(Leine)-B04</t>
  </si>
  <si>
    <t>Senator-Behrens-Straße</t>
  </si>
  <si>
    <t>Feddersen Automobile GmbH</t>
  </si>
  <si>
    <t>HI-Alfeld_(Leine)-Alfeld_(Leine)-B03</t>
  </si>
  <si>
    <t xml:space="preserve">Feddersen Automobile GmbH </t>
  </si>
  <si>
    <t>HI-Alfeld_(Leine)-Alfeld_(Leine)-B02</t>
  </si>
  <si>
    <t>Hannoversche Straße</t>
  </si>
  <si>
    <t>HI-Alfeld_(Leine)-Alfeld_(Leine)-B01</t>
  </si>
  <si>
    <t>Seminarstrasse</t>
  </si>
  <si>
    <t>Seminarparkplatz</t>
  </si>
  <si>
    <t>Parkplatz St. Marie</t>
  </si>
  <si>
    <t>Giesen</t>
  </si>
  <si>
    <t>Gemeinde Giesen</t>
  </si>
  <si>
    <t>Ahrbergen</t>
  </si>
  <si>
    <t>HI-Giesen-Ahrbergen-001</t>
  </si>
  <si>
    <t>Ilka Schimmelpfennig</t>
  </si>
  <si>
    <t>Zufahrt Gewerbegebiet Ahrbergen</t>
  </si>
  <si>
    <t>Leibnitzstraße</t>
  </si>
  <si>
    <t>HI-Giesen-Ahrbergen-002</t>
  </si>
  <si>
    <t>Parkplatz Birkenstraße</t>
  </si>
  <si>
    <t>Birkenstraße</t>
  </si>
  <si>
    <t>6 - 12</t>
  </si>
  <si>
    <t>HI-Giesen-Ahrbergen-003</t>
  </si>
  <si>
    <t>Rondell Krugstraße</t>
  </si>
  <si>
    <t>Krugstraße</t>
  </si>
  <si>
    <t>4</t>
  </si>
  <si>
    <t>HI-Giesen-Ahrbergen-004</t>
  </si>
  <si>
    <t>Feld Beethovenstraße</t>
  </si>
  <si>
    <t>Beethovenstraße / Mozartstraße</t>
  </si>
  <si>
    <t>Wohngebiet</t>
  </si>
  <si>
    <t>HI-Giesen-Ahrbergen-005</t>
  </si>
  <si>
    <t>P&amp;R am Bahnhof</t>
  </si>
  <si>
    <t>42</t>
  </si>
  <si>
    <t>Emmerke</t>
  </si>
  <si>
    <t>HI-Giesen-Emmerke-001</t>
  </si>
  <si>
    <t>Parkplatz Martinsweg</t>
  </si>
  <si>
    <t>Martinsweg</t>
  </si>
  <si>
    <t>3</t>
  </si>
  <si>
    <t>Zur Klärung, ob nutzbar</t>
  </si>
  <si>
    <t>HI-Giesen-Emmerke-002</t>
  </si>
  <si>
    <t>Sporthalle / Grundschule Emmerke</t>
  </si>
  <si>
    <t>Max-Seeboth-Straße</t>
  </si>
  <si>
    <t>HI-Giesen-Emmerke-003</t>
  </si>
  <si>
    <t>Dorfplatz</t>
  </si>
  <si>
    <t>43</t>
  </si>
  <si>
    <t>HI-Giesen-Emmerke-004</t>
  </si>
  <si>
    <t>Mc Donald's A1 Emmerke</t>
  </si>
  <si>
    <t>Gutenbergstraße</t>
  </si>
  <si>
    <t>HI-Giesen-Emmerke-B01</t>
  </si>
  <si>
    <t>Rathaus Gemeinde Giesen</t>
  </si>
  <si>
    <t>27</t>
  </si>
  <si>
    <t>HI-Giesen-Giesen-001</t>
  </si>
  <si>
    <t>Supermarkt Giesen</t>
  </si>
  <si>
    <t>56</t>
  </si>
  <si>
    <t>HI-Giesen-Giesen-002</t>
  </si>
  <si>
    <t>Anwohnerparkplatz Meerweg</t>
  </si>
  <si>
    <t>Meerweg</t>
  </si>
  <si>
    <t>4 - 8</t>
  </si>
  <si>
    <t>HI-Giesen-Giesen-003</t>
  </si>
  <si>
    <t>Sport- und Mehrzweckhalle</t>
  </si>
  <si>
    <t>Emmerker Straße</t>
  </si>
  <si>
    <t>6</t>
  </si>
  <si>
    <t>HI-Giesen-Giesen-004</t>
  </si>
  <si>
    <t>Waldstadion Giesen</t>
  </si>
  <si>
    <t>Am Waldstadion</t>
  </si>
  <si>
    <t>HI-Giesen-Giesen-005</t>
  </si>
  <si>
    <t>Parkplatz am Seniorenheim</t>
  </si>
  <si>
    <t>Südbeeke</t>
  </si>
  <si>
    <t>11</t>
  </si>
  <si>
    <t>HI-Giesen-Giesen-006</t>
  </si>
  <si>
    <t>HI-Giesen-Giesen-B01</t>
  </si>
  <si>
    <t>Hotel Ernst / B6</t>
  </si>
  <si>
    <t>Godehardstraße</t>
  </si>
  <si>
    <t>Groß Förste</t>
  </si>
  <si>
    <t>HI-Giesen-Groß Förste-001</t>
  </si>
  <si>
    <t>Neubaugebiet Blühfeld</t>
  </si>
  <si>
    <t>HI-Giesen-Groß Förste-002</t>
  </si>
  <si>
    <t>Rewe Hasede</t>
  </si>
  <si>
    <t>1</t>
  </si>
  <si>
    <t>Hasede</t>
  </si>
  <si>
    <t>HI-Giesen-Hasede-B02</t>
  </si>
  <si>
    <t>Bäckerei Ruch</t>
  </si>
  <si>
    <t>80</t>
  </si>
  <si>
    <t>HI-Giesen-Hasede-002</t>
  </si>
  <si>
    <t>Hildesheimer Stadtbäckerei</t>
  </si>
  <si>
    <t>92</t>
  </si>
  <si>
    <t>HI-Giesen-Hasede-003</t>
  </si>
  <si>
    <t>Grundschule Hasede</t>
  </si>
  <si>
    <t>Dechant-Bluel-Straße</t>
  </si>
  <si>
    <t>41</t>
  </si>
  <si>
    <t>HI-Giesen-Hasede-004</t>
  </si>
  <si>
    <t>Sportplatz Hasede</t>
  </si>
  <si>
    <t>Lendertberg</t>
  </si>
  <si>
    <t>23</t>
  </si>
  <si>
    <t>HI-Giesen-Hasede-005</t>
  </si>
  <si>
    <t>Autohaus Steinbrecher</t>
  </si>
  <si>
    <t>10</t>
  </si>
  <si>
    <t>HI-Giesen-Hasede-B01</t>
  </si>
  <si>
    <t>lfd. Nr.</t>
  </si>
  <si>
    <t>HI-Algermissen-Bledeln-001</t>
  </si>
  <si>
    <t>Kostenschätzung NLStBV</t>
  </si>
  <si>
    <t>bis 50 m</t>
  </si>
  <si>
    <t xml:space="preserve">bis 100 m </t>
  </si>
  <si>
    <t>bis 200 m</t>
  </si>
  <si>
    <t xml:space="preserve">bis 200 m </t>
  </si>
  <si>
    <t>HI-Schellerten-Schellerten-B01</t>
  </si>
  <si>
    <t>HI-Bad_Salzdetfurth-Bad_Salzdetfurth-B03</t>
  </si>
  <si>
    <t>HI-Bad_Salzdetfurth-Bad_Salzdetfurth-B04</t>
  </si>
  <si>
    <t>KiK</t>
  </si>
  <si>
    <t>geschätzt durch NLStBV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</si>
</sst>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\ &quot;m&quot;"/>
    <numFmt numFmtId="165" formatCode="0.0000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202124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2">
    <xf numFmtId="0" fontId="0" fillId="0" borderId="0" xfId="0"/>
    <xf numFmtId="0" fontId="1" fillId="2" borderId="2" xfId="0" applyFont="1" applyFill="1" applyBorder="1"/>
    <xf numFmtId="0" fontId="1" fillId="2" borderId="3" xfId="0" applyFont="1" applyFill="1" applyBorder="1"/>
    <xf numFmtId="0" fontId="0" fillId="0" borderId="0" xfId="0" applyFill="1"/>
    <xf numFmtId="0" fontId="0" fillId="0" borderId="0" xfId="0" applyNumberFormat="1" applyFill="1"/>
    <xf numFmtId="49" fontId="0" fillId="0" borderId="0" xfId="0" applyNumberFormat="1" applyFill="1"/>
    <xf numFmtId="49" fontId="0" fillId="0" borderId="0" xfId="0" applyNumberFormat="1"/>
    <xf numFmtId="49" fontId="0" fillId="0" borderId="0" xfId="0" applyNumberFormat="1" applyFill="1" applyAlignment="1">
      <alignment horizontal="right"/>
    </xf>
    <xf numFmtId="0" fontId="2" fillId="0" borderId="0" xfId="0" applyFont="1"/>
    <xf numFmtId="49" fontId="1" fillId="2" borderId="1" xfId="0" applyNumberFormat="1" applyFont="1" applyFill="1" applyBorder="1"/>
    <xf numFmtId="0" fontId="1" fillId="2" borderId="2" xfId="0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NumberFormat="1" applyFill="1" applyAlignment="1" applyProtection="1"/>
    <xf numFmtId="0" fontId="0" fillId="0" borderId="0" xfId="0" applyFill="1" applyAlignment="1"/>
    <xf numFmtId="0" fontId="0" fillId="4" borderId="4" xfId="0" applyFont="1" applyFill="1" applyBorder="1"/>
    <xf numFmtId="0" fontId="0" fillId="0" borderId="0" xfId="0" applyAlignment="1">
      <alignment horizontal="left"/>
    </xf>
    <xf numFmtId="0" fontId="1" fillId="2" borderId="2" xfId="0" applyFont="1" applyFill="1" applyBorder="1" applyAlignment="1"/>
    <xf numFmtId="0" fontId="0" fillId="0" borderId="0" xfId="0" applyAlignment="1"/>
    <xf numFmtId="3" fontId="0" fillId="0" borderId="0" xfId="0" applyNumberFormat="1" applyAlignment="1">
      <alignment horizontal="right"/>
    </xf>
    <xf numFmtId="3" fontId="0" fillId="0" borderId="0" xfId="0" applyNumberForma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Font="1" applyFill="1"/>
    <xf numFmtId="3" fontId="0" fillId="5" borderId="0" xfId="0" applyNumberFormat="1" applyFont="1" applyFill="1" applyBorder="1" applyAlignment="1">
      <alignment horizontal="right"/>
    </xf>
    <xf numFmtId="3" fontId="0" fillId="5" borderId="0" xfId="0" applyNumberFormat="1" applyFill="1" applyAlignment="1">
      <alignment horizontal="right"/>
    </xf>
    <xf numFmtId="0" fontId="0" fillId="5" borderId="0" xfId="0" applyFill="1"/>
    <xf numFmtId="0" fontId="0" fillId="5" borderId="0" xfId="0" applyFill="1" applyAlignment="1">
      <alignment horizontal="left"/>
    </xf>
    <xf numFmtId="0" fontId="0" fillId="5" borderId="0" xfId="0" applyFill="1" applyAlignment="1"/>
    <xf numFmtId="0" fontId="0" fillId="5" borderId="0" xfId="0" applyFill="1" applyAlignment="1">
      <alignment horizontal="right"/>
    </xf>
    <xf numFmtId="0" fontId="5" fillId="0" borderId="0" xfId="0" applyFont="1" applyFill="1"/>
    <xf numFmtId="0" fontId="6" fillId="5" borderId="0" xfId="0" applyFont="1" applyFill="1"/>
    <xf numFmtId="0" fontId="6" fillId="0" borderId="0" xfId="0" applyFont="1"/>
    <xf numFmtId="49" fontId="0" fillId="0" borderId="0" xfId="0" quotePrefix="1" applyNumberFormat="1" applyAlignment="1">
      <alignment horizontal="right"/>
    </xf>
    <xf numFmtId="0" fontId="4" fillId="0" borderId="0" xfId="0" applyFont="1"/>
    <xf numFmtId="49" fontId="0" fillId="0" borderId="0" xfId="0" applyNumberFormat="1" applyFont="1" applyAlignment="1">
      <alignment horizontal="right"/>
    </xf>
    <xf numFmtId="0" fontId="0" fillId="0" borderId="0" xfId="0" applyFont="1"/>
    <xf numFmtId="0" fontId="2" fillId="0" borderId="0" xfId="0" applyFont="1" applyFill="1"/>
    <xf numFmtId="0" fontId="0" fillId="0" borderId="0" xfId="0" applyAlignment="1">
      <alignment wrapText="1"/>
    </xf>
    <xf numFmtId="3" fontId="0" fillId="0" borderId="0" xfId="1" applyNumberFormat="1" applyFont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/>
    <xf numFmtId="1" fontId="0" fillId="0" borderId="0" xfId="0" applyNumberFormat="1" applyFont="1" applyBorder="1"/>
    <xf numFmtId="49" fontId="0" fillId="0" borderId="0" xfId="0" applyNumberFormat="1" applyFont="1" applyBorder="1" applyAlignment="1">
      <alignment horizontal="right"/>
    </xf>
    <xf numFmtId="1" fontId="0" fillId="0" borderId="0" xfId="0" applyNumberFormat="1" applyFont="1" applyBorder="1" applyAlignment="1"/>
    <xf numFmtId="3" fontId="0" fillId="0" borderId="0" xfId="0" applyNumberFormat="1" applyFont="1" applyBorder="1"/>
    <xf numFmtId="1" fontId="0" fillId="5" borderId="0" xfId="0" applyNumberFormat="1" applyFont="1" applyFill="1" applyBorder="1"/>
    <xf numFmtId="0" fontId="0" fillId="5" borderId="0" xfId="0" applyFill="1" applyBorder="1" applyAlignment="1"/>
    <xf numFmtId="165" fontId="1" fillId="2" borderId="1" xfId="0" applyNumberFormat="1" applyFont="1" applyFill="1" applyBorder="1"/>
    <xf numFmtId="165" fontId="1" fillId="2" borderId="4" xfId="0" applyNumberFormat="1" applyFont="1" applyFill="1" applyBorder="1"/>
    <xf numFmtId="165" fontId="0" fillId="3" borderId="4" xfId="0" applyNumberFormat="1" applyFont="1" applyFill="1" applyBorder="1"/>
    <xf numFmtId="165" fontId="0" fillId="0" borderId="0" xfId="0" applyNumberFormat="1"/>
    <xf numFmtId="165" fontId="0" fillId="0" borderId="0" xfId="0" applyNumberFormat="1" applyFill="1"/>
    <xf numFmtId="165" fontId="0" fillId="0" borderId="0" xfId="0" applyNumberFormat="1" applyAlignment="1">
      <alignment horizontal="right"/>
    </xf>
    <xf numFmtId="165" fontId="7" fillId="0" borderId="0" xfId="0" applyNumberFormat="1" applyFont="1" applyAlignment="1">
      <alignment horizontal="right" vertical="center" wrapText="1"/>
    </xf>
    <xf numFmtId="165" fontId="0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 vertical="center" wrapText="1"/>
    </xf>
    <xf numFmtId="165" fontId="0" fillId="0" borderId="0" xfId="0" applyNumberFormat="1" applyAlignment="1">
      <alignment horizontal="right" wrapText="1"/>
    </xf>
    <xf numFmtId="165" fontId="0" fillId="0" borderId="0" xfId="0" applyNumberFormat="1" applyFill="1" applyAlignment="1">
      <alignment horizontal="right"/>
    </xf>
    <xf numFmtId="165" fontId="2" fillId="0" borderId="0" xfId="0" applyNumberFormat="1" applyFont="1" applyAlignment="1">
      <alignment horizontal="right"/>
    </xf>
    <xf numFmtId="165" fontId="0" fillId="0" borderId="0" xfId="0" applyNumberFormat="1" applyFill="1" applyBorder="1"/>
    <xf numFmtId="0" fontId="0" fillId="0" borderId="0" xfId="0" applyNumberFormat="1" applyFont="1" applyBorder="1" applyAlignment="1">
      <alignment horizontal="right"/>
    </xf>
    <xf numFmtId="1" fontId="0" fillId="0" borderId="0" xfId="0" applyNumberFormat="1" applyFont="1" applyBorder="1" applyAlignment="1">
      <alignment horizontal="right"/>
    </xf>
    <xf numFmtId="1" fontId="0" fillId="5" borderId="0" xfId="0" applyNumberFormat="1" applyFont="1" applyFill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1" fontId="0" fillId="5" borderId="0" xfId="0" applyNumberFormat="1" applyFill="1"/>
    <xf numFmtId="1" fontId="0" fillId="0" borderId="0" xfId="0" applyNumberFormat="1" applyFill="1"/>
    <xf numFmtId="0" fontId="0" fillId="5" borderId="0" xfId="0" applyNumberFormat="1" applyFont="1" applyFill="1" applyBorder="1" applyAlignment="1">
      <alignment horizontal="right"/>
    </xf>
    <xf numFmtId="0" fontId="0" fillId="5" borderId="0" xfId="0" applyNumberFormat="1" applyFill="1" applyAlignment="1" applyProtection="1"/>
    <xf numFmtId="3" fontId="0" fillId="0" borderId="0" xfId="0" applyNumberFormat="1" applyFill="1"/>
  </cellXfs>
  <cellStyles count="2">
    <cellStyle name="Standard" xfId="0" builtinId="0"/>
    <cellStyle name="Währung" xfId="1" builtinId="4"/>
  </cellStyles>
  <dxfs count="24">
    <dxf>
      <numFmt numFmtId="0" formatCode="General"/>
    </dxf>
    <dxf>
      <numFmt numFmtId="0" formatCode="General"/>
      <fill>
        <patternFill patternType="solid">
          <fgColor indexed="64"/>
          <bgColor rgb="FF0070C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3" formatCode="#,##0"/>
      <fill>
        <patternFill patternType="solid">
          <fgColor indexed="64"/>
          <bgColor rgb="FFFFC000"/>
        </patternFill>
      </fill>
      <alignment horizontal="right" vertical="bottom" textRotation="0" wrapText="0" indent="0" justifyLastLine="0" shrinkToFit="0" readingOrder="0"/>
    </dxf>
    <dxf>
      <numFmt numFmtId="3" formatCode="#,##0"/>
      <fill>
        <patternFill patternType="solid">
          <fgColor indexed="64"/>
          <bgColor rgb="FFFFC000"/>
        </patternFill>
      </fill>
      <alignment horizontal="right" vertical="bottom" textRotation="0" wrapText="0" indent="0" justifyLastLine="0" shrinkToFit="0" readingOrder="0"/>
    </dxf>
    <dxf>
      <numFmt numFmtId="3" formatCode="#,##0"/>
      <fill>
        <patternFill patternType="solid">
          <fgColor indexed="64"/>
          <bgColor rgb="FFFFC000"/>
        </patternFill>
      </fill>
      <alignment horizontal="right" vertical="bottom" textRotation="0" wrapText="0" indent="0" justifyLastLine="0" shrinkToFit="0" readingOrder="0"/>
    </dxf>
    <dxf>
      <numFmt numFmtId="3" formatCode="#,##0"/>
      <fill>
        <patternFill patternType="solid">
          <fgColor indexed="64"/>
          <bgColor rgb="FFFFC000"/>
        </patternFill>
      </fill>
      <alignment horizontal="right" vertical="bottom" textRotation="0" wrapText="0" indent="0" justifyLastLine="0" shrinkToFit="0" readingOrder="0"/>
    </dxf>
    <dxf>
      <numFmt numFmtId="3" formatCode="#,##0"/>
      <fill>
        <patternFill patternType="solid">
          <fgColor indexed="64"/>
          <bgColor rgb="FFFFC000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border outline="0">
        <top style="thin">
          <color rgb="FFA9D08E"/>
        </top>
      </border>
    </dxf>
    <dxf>
      <border outline="0">
        <bottom style="thin">
          <color rgb="FFA9D08E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9"/>
          <bgColor theme="9"/>
        </patternFill>
      </fill>
      <border diagonalUp="0" diagonalDown="0" outline="0">
        <left style="thin">
          <color theme="9" tint="0.39997558519241921"/>
        </left>
        <right style="thin">
          <color theme="9" tint="0.39997558519241921"/>
        </right>
        <top/>
        <bottom/>
      </border>
    </dxf>
  </dxfs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onnections" Target="connections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lektromobilitaet/Change/18%20kommunale%20Beratung/Hildesheim%20LK/Phase%204%20-%20Standortsuche/Standort-Tabellen%20-%20fertig%20ausgef&#252;llt/Standort-Tabelle%20-%20Algermissen%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lektromobilitaet/Change/18%20kommunale%20Beratung/Hildesheim%20LK/Phase%204%20-%20Standortsuche/Standort-Tabellen%20-%20fertig%20ausgef&#252;llt/Standort-Tabelle%20-%20Lamspring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Elektromobilitaet/Change/18%20kommunale%20Beratung/Hildesheim%20LK/Phase%204%20-%20Standortsuche/Standort-Tabellen%20-%20fertig%20ausgef&#252;llt/Standort-Tabelle%20-%20Leinebergland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Elektromobilitaet/Change/18%20kommunale%20Beratung/Hildesheim%20LK/Phase%204%20-%20Standortsuche/Standort-Tabellen%20-%20fertig%20ausgef&#252;llt/Standort-Tabelle%20-%20Schellerten%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Elektromobilitaet/Change/18%20kommunale%20Beratung/Hildesheim%20LK/Phase%204%20-%20Standortsuche/Standort-Tabellen%20-%20fertig%20ausgef&#252;llt/Standort-Tabelle%20-%20Sibbess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Elektromobilitaet/Change/18%20kommunale%20Beratung/Hildesheim%20LK/Phase%204%20-%20Standortsuche/Standort-Tabellen%20-%20fertig%20ausgef&#252;llt/Standort-Tabelle%20-%20Harsum%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Elektromobilitaet/Change/18%20kommunale%20Beratung/Hildesheim%20LK/Phase%204%20-%20Standortsuche/Standort-Tabellen%20-%20fertig%20ausgef&#252;llt/Standort-Tabelle%20-%20Nordstemmen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lektromobilitaet/Change/18%20kommunale%20Beratung/Hildesheim%20LK/Phase%204%20-%20Standortsuche/Standort-Tabellen%20-%20fertig%20ausgef&#252;llt/Standort-Tabelle%20-%20Bockenem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lektromobilitaet/Change/18%20kommunale%20Beratung/Hildesheim%20LK/Phase%204%20-%20Standortsuche/Standort-Tabellen%20-%20fertig%20ausgef&#252;llt/Standort-Tabelle%20-%20S&#246;hlde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lektromobilitaet/Change/18%20kommunale%20Beratung/Hildesheim%20LK/Phase%204%20-%20Standortsuche/Standort-Tabellen%20-%20fertig%20ausgef&#252;llt/Standort-Tabelle%20-%20Bad%20Salzdetfurth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lektromobilitaet/Change/18%20kommunale%20Beratung/Hildesheim%20LK/Phase%204%20-%20Standortsuche/Standort-Tabellen%20-%20fertig%20ausgef&#252;llt/Standort-Tabelle%20-%20Diekholzen%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lektromobilitaet/Change/18%20kommunale%20Beratung/Hildesheim%20LK/Phase%204%20-%20Standortsuche/Standort-Tabellen%20-%20fertig%20ausgef&#252;llt/Standort-Tabelle%20-%20Elze%20Stadt%20-%20Landkreis%20Hildeshei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lektromobilitaet/Change/18%20kommunale%20Beratung/Hildesheim%20LK/Phase%204%20-%20Standortsuche/Standort-Tabellen%20-%20fertig%20ausgef&#252;llt/Standort-Tabelle%20-%20Freden%20(Leine)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lektromobilitaet/Change/18%20kommunale%20Beratung/Hildesheim%20LK/Phase%204%20-%20Standortsuche/Standort-Tabellen%20-%20fertig%20ausgef&#252;llt/Standort-Tabelle%20-%20Hildesheim%20Stadt%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Elektromobilitaet/Change/18%20kommunale%20Beratung/Hildesheim%20LK/Phase%204%20-%20Standortsuche/Standort-Tabellen%20-%20fertig%20ausgef&#252;llt/Standort-Tabelle%20-%20Ho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A-Tabelle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A-Tabelle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A-Tabelle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A-Tabelle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A-Tabelle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A-Tabelle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A-Tabell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A-Tabell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A-Tabell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A-Tabelle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A-Tabelle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A-Tabelle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A-Tabelle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A-Tabelle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A-Tabelle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7F216BF-4593-4F99-9B9E-3187EC9649B9}" name="Export_Output34" displayName="Export_Output34" ref="D1:AG2" totalsRowShown="0" headerRowDxfId="23" headerRowBorderDxfId="22" tableBorderDxfId="21">
  <autoFilter ref="D1:AG2" xr:uid="{00000000-0009-0000-0100-000001000000}"/>
  <tableColumns count="30">
    <tableColumn id="2" xr3:uid="{E65ED028-8AFC-4010-A1CC-2CDACA403038}" name="TITEL" dataDxfId="20"/>
    <tableColumn id="3" xr3:uid="{2DC2E73E-7712-4039-B562-D9B921EB4539}" name="STRASSE" dataDxfId="19"/>
    <tableColumn id="26" xr3:uid="{586224F6-8D4D-4CFE-855F-114715A31209}" name="HAUSNUMMER" dataDxfId="18"/>
    <tableColumn id="25" xr3:uid="{6D124C7D-151B-4BB8-883D-265F31F1BE02}" name="POSTLEITZAHL"/>
    <tableColumn id="4" xr3:uid="{2C7CE525-8DE8-40FD-8107-C927985BFD46}" name="ORT" dataDxfId="17"/>
    <tableColumn id="5" xr3:uid="{992487B8-7137-4924-8065-0316C1C5A256}" name="NOTIZ" dataDxfId="16"/>
    <tableColumn id="13" xr3:uid="{9FD867C0-8F22-4426-B950-EA73CB0E9C36}" name="KATEGORIE" dataDxfId="15"/>
    <tableColumn id="31" xr3:uid="{8E419156-A06C-48F7-8CA4-2B12C82707AF}" name="ART_GRUNDSTUECK"/>
    <tableColumn id="6" xr3:uid="{B5436AEB-49CB-4E34-8356-7A8FA8DDED14}" name="ART" dataDxfId="14"/>
    <tableColumn id="7" xr3:uid="{37564C6A-16C2-47D5-89A8-0D337CA48EE9}" name="ANZAHL"/>
    <tableColumn id="8" xr3:uid="{F086A0BE-331B-42AA-82FF-393A6448655A}" name="STECKERTYP" dataDxfId="13"/>
    <tableColumn id="9" xr3:uid="{06FAB347-CE80-4166-8364-7DD495C94152}" name="LEISTUNG"/>
    <tableColumn id="32" xr3:uid="{3CB2D3DA-B3EC-4505-A035-B5BE5212A4C6}" name="GESAMTLEISTUNG"/>
    <tableColumn id="33" xr3:uid="{57DF6A6E-B7BA-44D4-B1C9-5BF73F180975}" name="HARDWARE"/>
    <tableColumn id="1" xr3:uid="{ABDA9CB1-B81C-4BE4-B7DF-EFE40FD78793}" name="LAGE"/>
    <tableColumn id="11" xr3:uid="{29C0F12E-C335-4F73-B952-0827AEDA8A44}" name="UMSETZUNG_BIS" dataDxfId="12"/>
    <tableColumn id="10" xr3:uid="{268B8FC7-AD0B-425E-BABB-DE0C3640C773}" name="LADEKAPAZITAET"/>
    <tableColumn id="34" xr3:uid="{9AD25222-8B6D-47D0-837F-ADA08E6E55E9}" name="NETZABFRAGE BEI"/>
    <tableColumn id="24" xr3:uid="{22F78DE8-E5E3-47F4-BB9B-3730984FF926}" name="NOTIZ_NETZBETREIBER" dataDxfId="11"/>
    <tableColumn id="12" xr3:uid="{EEE53C17-D211-4AF1-A1AE-D402F95538BE}" name="ENTFERNUNG_NETZANSCHLUSS" dataDxfId="10"/>
    <tableColumn id="15" xr3:uid="{C4F4C12B-3735-466B-8752-4F2A113B7C8E}" name="KOSTENSCHAETZUNG_NETZ_TIEFBAU" dataDxfId="9"/>
    <tableColumn id="16" xr3:uid="{95A82F37-173A-40A5-8F28-C1B4D6F30BDE}" name="KOSTENSCHAETZUNG_TRAFO" dataDxfId="8"/>
    <tableColumn id="17" xr3:uid="{4BA091B3-7857-4AE2-8BF0-A7820191850B}" name="KOSTENSCHAETZUNG_ANSCHAFFUNG" dataDxfId="7"/>
    <tableColumn id="18" xr3:uid="{4CF4B56D-1544-4E58-9F0F-053CDBE43513}" name="KOSTENSCHAETZUNG_FIXKOSTEN" dataDxfId="6"/>
    <tableColumn id="19" xr3:uid="{4C9D0A30-FA3F-4311-8CF7-94BA63F9BF76}" name="KOSTENSCHAETZUNG_GESAMT" dataDxfId="5"/>
    <tableColumn id="20" xr3:uid="{639ACE90-32C6-4E98-97BD-69C443E10F46}" name="LANDKREIS_KREISFREIESTADT" dataDxfId="4"/>
    <tableColumn id="21" xr3:uid="{FC837982-DD04-4ADE-9A6D-C5B885A9250F}" name="KOMMUNE" dataDxfId="3"/>
    <tableColumn id="22" xr3:uid="{35D566CB-4F53-4F49-B7CE-C3D331D6FC80}" name="GEMEINDE / ORTSTEIL" dataDxfId="2"/>
    <tableColumn id="23" xr3:uid="{C98E2B7D-37D9-4E99-88C1-7CED3F1C8575}" name="STANDORTNUMMER" dataDxfId="1"/>
    <tableColumn id="28" xr3:uid="{93361DA0-B6C1-41F8-A08C-BAA7A5ECA942}" name="BEARBEITET VON" dataDxfId="0"/>
  </tableColumns>
  <tableStyleInfo name="TableStyleMedium2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C871E-4D3C-4CA4-8F2B-1D07888AF48F}">
  <dimension ref="A1:AG610"/>
  <sheetViews>
    <sheetView tabSelected="1" zoomScale="50" zoomScaleNormal="50" workbookViewId="0">
      <pane xSplit="8" ySplit="3" topLeftCell="P4" activePane="bottomRight" state="frozen"/>
      <selection pane="topRight" activeCell="I1" sqref="I1"/>
      <selection pane="bottomLeft" activeCell="A4" sqref="A4"/>
      <selection pane="bottomRight" activeCell="S4" sqref="S4:S1048576"/>
    </sheetView>
  </sheetViews>
  <sheetFormatPr baseColWidth="10" defaultColWidth="11.5546875" defaultRowHeight="14.4" x14ac:dyDescent="0.3"/>
  <cols>
    <col min="1" max="1" width="6.88671875" style="3" bestFit="1" customWidth="1"/>
    <col min="2" max="2" width="16.5546875" style="53" customWidth="1"/>
    <col min="3" max="3" width="13.44140625" style="53" customWidth="1"/>
    <col min="4" max="4" width="36" style="3" customWidth="1"/>
    <col min="5" max="5" width="26.44140625" style="3" customWidth="1"/>
    <col min="6" max="6" width="9" style="7" customWidth="1"/>
    <col min="7" max="7" width="8.109375" style="3" customWidth="1"/>
    <col min="8" max="8" width="26" style="3" customWidth="1"/>
    <col min="9" max="10" width="13.5546875" style="3" customWidth="1"/>
    <col min="11" max="11" width="22.44140625" style="3" customWidth="1"/>
    <col min="12" max="12" width="7.109375" style="3" bestFit="1" customWidth="1"/>
    <col min="13" max="13" width="10.6640625" style="3" bestFit="1" customWidth="1"/>
    <col min="14" max="14" width="11.5546875" style="3" customWidth="1"/>
    <col min="15" max="15" width="8" style="3" customWidth="1"/>
    <col min="16" max="17" width="10.5546875" style="3" customWidth="1"/>
    <col min="18" max="18" width="11.5546875" style="3" customWidth="1"/>
    <col min="19" max="19" width="10.109375" style="21" customWidth="1"/>
    <col min="20" max="20" width="13" style="3" customWidth="1"/>
    <col min="21" max="21" width="19.109375" style="3" customWidth="1"/>
    <col min="22" max="22" width="12.5546875" style="13" customWidth="1"/>
    <col min="23" max="23" width="11" style="21" customWidth="1"/>
    <col min="24" max="24" width="10.5546875" style="19" customWidth="1"/>
    <col min="25" max="25" width="11.109375" style="19" customWidth="1"/>
    <col min="26" max="26" width="12.88671875" style="19" customWidth="1"/>
    <col min="27" max="27" width="13.109375" style="19" customWidth="1"/>
    <col min="28" max="28" width="12.88671875" style="19" customWidth="1"/>
    <col min="29" max="29" width="30" style="3" customWidth="1"/>
    <col min="30" max="30" width="27.33203125" style="3" bestFit="1" customWidth="1"/>
    <col min="31" max="31" width="23" style="3" customWidth="1"/>
    <col min="32" max="32" width="42.33203125" style="3" bestFit="1" customWidth="1"/>
    <col min="33" max="33" width="45.44140625" style="3" customWidth="1"/>
    <col min="34" max="16384" width="11.5546875" style="3"/>
  </cols>
  <sheetData>
    <row r="1" spans="1:33" x14ac:dyDescent="0.3">
      <c r="A1" s="9"/>
      <c r="B1" s="49" t="s">
        <v>45</v>
      </c>
      <c r="C1" s="50" t="s">
        <v>45</v>
      </c>
      <c r="D1" s="1" t="s">
        <v>0</v>
      </c>
      <c r="E1" s="1" t="s">
        <v>1</v>
      </c>
      <c r="F1" s="10" t="s">
        <v>19</v>
      </c>
      <c r="G1" s="1" t="s">
        <v>43</v>
      </c>
      <c r="H1" s="1" t="s">
        <v>2</v>
      </c>
      <c r="I1" s="1" t="s">
        <v>3</v>
      </c>
      <c r="J1" s="1" t="s">
        <v>11</v>
      </c>
      <c r="K1" s="1" t="s">
        <v>12</v>
      </c>
      <c r="L1" s="1" t="s">
        <v>4</v>
      </c>
      <c r="M1" s="1" t="s">
        <v>5</v>
      </c>
      <c r="N1" s="1" t="s">
        <v>6</v>
      </c>
      <c r="O1" s="1" t="s">
        <v>7</v>
      </c>
      <c r="P1" s="1" t="s">
        <v>52</v>
      </c>
      <c r="Q1" s="1" t="s">
        <v>54</v>
      </c>
      <c r="R1" s="1" t="s">
        <v>64</v>
      </c>
      <c r="S1" s="10" t="s">
        <v>9</v>
      </c>
      <c r="T1" s="1" t="s">
        <v>8</v>
      </c>
      <c r="U1" s="1" t="s">
        <v>56</v>
      </c>
      <c r="V1" s="16" t="s">
        <v>49</v>
      </c>
      <c r="W1" s="10" t="s">
        <v>10</v>
      </c>
      <c r="X1" s="65" t="s">
        <v>47</v>
      </c>
      <c r="Y1" s="65" t="s">
        <v>48</v>
      </c>
      <c r="Z1" s="65" t="s">
        <v>13</v>
      </c>
      <c r="AA1" s="65" t="s">
        <v>14</v>
      </c>
      <c r="AB1" s="65" t="s">
        <v>15</v>
      </c>
      <c r="AC1" s="1" t="s">
        <v>16</v>
      </c>
      <c r="AD1" s="1" t="s">
        <v>17</v>
      </c>
      <c r="AE1" s="1" t="s">
        <v>46</v>
      </c>
      <c r="AF1" s="2" t="s">
        <v>18</v>
      </c>
      <c r="AG1" s="2" t="s">
        <v>44</v>
      </c>
    </row>
    <row r="2" spans="1:33" x14ac:dyDescent="0.3">
      <c r="A2" s="14" t="s">
        <v>1829</v>
      </c>
      <c r="B2" s="51" t="s">
        <v>20</v>
      </c>
      <c r="C2" s="51" t="s">
        <v>20</v>
      </c>
      <c r="D2" t="s">
        <v>21</v>
      </c>
      <c r="E2" t="s">
        <v>22</v>
      </c>
      <c r="F2" s="11" t="s">
        <v>23</v>
      </c>
      <c r="G2" t="s">
        <v>58</v>
      </c>
      <c r="H2" t="s">
        <v>24</v>
      </c>
      <c r="I2" s="4"/>
      <c r="J2" t="s">
        <v>32</v>
      </c>
      <c r="K2" t="s">
        <v>33</v>
      </c>
      <c r="L2" t="s">
        <v>25</v>
      </c>
      <c r="M2" t="s">
        <v>26</v>
      </c>
      <c r="N2" t="s">
        <v>27</v>
      </c>
      <c r="O2" t="s">
        <v>28</v>
      </c>
      <c r="P2" t="s">
        <v>53</v>
      </c>
      <c r="Q2" t="s">
        <v>55</v>
      </c>
      <c r="R2" t="s">
        <v>65</v>
      </c>
      <c r="S2" s="20" t="s">
        <v>30</v>
      </c>
      <c r="T2" t="s">
        <v>29</v>
      </c>
      <c r="U2" t="s">
        <v>57</v>
      </c>
      <c r="V2" s="17" t="s">
        <v>50</v>
      </c>
      <c r="W2" s="20" t="s">
        <v>31</v>
      </c>
      <c r="X2" s="18" t="s">
        <v>34</v>
      </c>
      <c r="Y2" s="18" t="s">
        <v>51</v>
      </c>
      <c r="Z2" s="18" t="s">
        <v>35</v>
      </c>
      <c r="AA2" s="18" t="s">
        <v>36</v>
      </c>
      <c r="AB2" s="18" t="s">
        <v>37</v>
      </c>
      <c r="AC2" t="s">
        <v>38</v>
      </c>
      <c r="AD2" t="s">
        <v>39</v>
      </c>
      <c r="AE2" t="s">
        <v>40</v>
      </c>
      <c r="AF2" t="s">
        <v>41</v>
      </c>
      <c r="AG2" t="s">
        <v>42</v>
      </c>
    </row>
    <row r="3" spans="1:33" x14ac:dyDescent="0.3">
      <c r="B3" s="52"/>
      <c r="D3"/>
      <c r="E3"/>
      <c r="F3" s="11"/>
      <c r="G3"/>
      <c r="H3"/>
      <c r="I3" s="4"/>
      <c r="J3"/>
      <c r="K3"/>
      <c r="L3"/>
      <c r="M3"/>
      <c r="N3"/>
      <c r="O3"/>
      <c r="P3"/>
      <c r="Q3"/>
      <c r="R3"/>
      <c r="S3" s="20"/>
      <c r="T3"/>
      <c r="U3"/>
      <c r="V3" s="17"/>
      <c r="W3" s="20"/>
      <c r="X3" s="18"/>
      <c r="Y3" s="18"/>
      <c r="Z3" s="18"/>
      <c r="AA3" s="18"/>
      <c r="AB3" s="18"/>
      <c r="AC3"/>
      <c r="AD3"/>
      <c r="AE3"/>
      <c r="AF3"/>
      <c r="AG3"/>
    </row>
    <row r="4" spans="1:33" x14ac:dyDescent="0.3">
      <c r="A4">
        <v>1</v>
      </c>
      <c r="B4" s="54">
        <v>51.9868554113106</v>
      </c>
      <c r="C4" s="53">
        <v>9.8298074475437591</v>
      </c>
      <c r="D4" s="24" t="s">
        <v>1740</v>
      </c>
      <c r="E4" t="s">
        <v>1739</v>
      </c>
      <c r="F4" s="11"/>
      <c r="G4" s="11">
        <v>31061</v>
      </c>
      <c r="H4" t="s">
        <v>1729</v>
      </c>
      <c r="I4"/>
      <c r="J4" t="s">
        <v>60</v>
      </c>
      <c r="K4" t="s">
        <v>102</v>
      </c>
      <c r="L4" t="s">
        <v>61</v>
      </c>
      <c r="M4">
        <v>4</v>
      </c>
      <c r="N4" t="s">
        <v>62</v>
      </c>
      <c r="O4">
        <v>22</v>
      </c>
      <c r="P4" s="3">
        <v>88</v>
      </c>
      <c r="Q4" s="3" t="s">
        <v>63</v>
      </c>
      <c r="S4" s="30" t="s">
        <v>80</v>
      </c>
      <c r="T4" s="70">
        <f t="shared" ref="T4:T6" si="0">M4*88</f>
        <v>352</v>
      </c>
      <c r="U4" s="29" t="s">
        <v>155</v>
      </c>
      <c r="V4" s="29"/>
      <c r="W4" s="30"/>
      <c r="X4" s="26"/>
      <c r="Y4" s="26"/>
      <c r="Z4" s="26"/>
      <c r="AA4" s="26"/>
      <c r="AB4" s="25">
        <f t="shared" ref="AB4:AB69" si="1">SUM(X4:AA4)</f>
        <v>0</v>
      </c>
      <c r="AC4" t="s">
        <v>70</v>
      </c>
      <c r="AD4" t="s">
        <v>1727</v>
      </c>
      <c r="AE4" t="s">
        <v>1726</v>
      </c>
      <c r="AF4" s="5" t="s">
        <v>1738</v>
      </c>
      <c r="AG4" s="6" t="s">
        <v>1724</v>
      </c>
    </row>
    <row r="5" spans="1:33" x14ac:dyDescent="0.3">
      <c r="A5">
        <v>2</v>
      </c>
      <c r="B5" s="54">
        <v>51.980711999999997</v>
      </c>
      <c r="C5" s="53">
        <v>9.8178070000000002</v>
      </c>
      <c r="D5" s="24" t="s">
        <v>155</v>
      </c>
      <c r="E5" t="s">
        <v>1737</v>
      </c>
      <c r="F5" s="11">
        <v>1</v>
      </c>
      <c r="G5" s="11">
        <v>31061</v>
      </c>
      <c r="H5" t="s">
        <v>1729</v>
      </c>
      <c r="I5"/>
      <c r="J5" t="s">
        <v>111</v>
      </c>
      <c r="K5" t="s">
        <v>75</v>
      </c>
      <c r="L5" t="s">
        <v>61</v>
      </c>
      <c r="M5">
        <v>2</v>
      </c>
      <c r="N5" t="s">
        <v>62</v>
      </c>
      <c r="O5">
        <v>22</v>
      </c>
      <c r="P5" s="3">
        <v>44</v>
      </c>
      <c r="Q5" s="3" t="s">
        <v>63</v>
      </c>
      <c r="S5" s="30" t="s">
        <v>80</v>
      </c>
      <c r="T5" s="70">
        <f t="shared" si="0"/>
        <v>176</v>
      </c>
      <c r="U5" s="29" t="s">
        <v>155</v>
      </c>
      <c r="V5" s="29"/>
      <c r="W5" s="30"/>
      <c r="X5" s="26"/>
      <c r="Y5" s="26"/>
      <c r="Z5" s="26"/>
      <c r="AA5" s="26"/>
      <c r="AB5" s="25">
        <f t="shared" si="1"/>
        <v>0</v>
      </c>
      <c r="AC5" t="s">
        <v>70</v>
      </c>
      <c r="AD5" t="s">
        <v>1727</v>
      </c>
      <c r="AE5" t="s">
        <v>1726</v>
      </c>
      <c r="AF5" s="5" t="s">
        <v>1736</v>
      </c>
      <c r="AG5" s="6" t="s">
        <v>1724</v>
      </c>
    </row>
    <row r="6" spans="1:33" x14ac:dyDescent="0.3">
      <c r="A6">
        <v>3</v>
      </c>
      <c r="B6" s="54">
        <v>51.992046999999999</v>
      </c>
      <c r="C6" s="53">
        <v>9.8392250000000008</v>
      </c>
      <c r="D6" s="24" t="s">
        <v>1735</v>
      </c>
      <c r="E6" t="s">
        <v>1732</v>
      </c>
      <c r="F6" s="11">
        <v>6</v>
      </c>
      <c r="G6" s="11">
        <v>31061</v>
      </c>
      <c r="H6" t="s">
        <v>1729</v>
      </c>
      <c r="I6"/>
      <c r="J6" s="3" t="s">
        <v>111</v>
      </c>
      <c r="K6" s="3" t="s">
        <v>102</v>
      </c>
      <c r="L6" s="3" t="s">
        <v>61</v>
      </c>
      <c r="M6" s="3">
        <v>1</v>
      </c>
      <c r="N6" s="3" t="s">
        <v>62</v>
      </c>
      <c r="O6" s="3">
        <v>22</v>
      </c>
      <c r="P6" s="3">
        <v>22</v>
      </c>
      <c r="Q6" s="3" t="s">
        <v>63</v>
      </c>
      <c r="S6" s="30" t="s">
        <v>80</v>
      </c>
      <c r="T6" s="70">
        <f t="shared" si="0"/>
        <v>88</v>
      </c>
      <c r="U6" s="29" t="s">
        <v>155</v>
      </c>
      <c r="V6" s="29"/>
      <c r="W6" s="30"/>
      <c r="X6" s="26"/>
      <c r="Y6" s="26"/>
      <c r="Z6" s="26"/>
      <c r="AA6" s="26"/>
      <c r="AB6" s="25">
        <f t="shared" si="1"/>
        <v>0</v>
      </c>
      <c r="AC6" t="s">
        <v>70</v>
      </c>
      <c r="AD6" t="s">
        <v>1727</v>
      </c>
      <c r="AE6" t="s">
        <v>1726</v>
      </c>
      <c r="AF6" s="5" t="s">
        <v>1734</v>
      </c>
      <c r="AG6" s="6" t="s">
        <v>1724</v>
      </c>
    </row>
    <row r="7" spans="1:33" x14ac:dyDescent="0.3">
      <c r="A7">
        <v>4</v>
      </c>
      <c r="B7" s="54">
        <v>51.992063999999999</v>
      </c>
      <c r="C7" s="53">
        <v>9.8392300000000006</v>
      </c>
      <c r="D7" s="24" t="s">
        <v>1733</v>
      </c>
      <c r="E7" t="s">
        <v>1732</v>
      </c>
      <c r="F7" s="11">
        <v>6</v>
      </c>
      <c r="G7" s="11">
        <v>31061</v>
      </c>
      <c r="H7" t="s">
        <v>1729</v>
      </c>
      <c r="I7"/>
      <c r="J7" s="3" t="s">
        <v>111</v>
      </c>
      <c r="K7" s="3" t="s">
        <v>102</v>
      </c>
      <c r="L7" s="3" t="s">
        <v>83</v>
      </c>
      <c r="M7" s="3">
        <v>1</v>
      </c>
      <c r="N7" s="3" t="s">
        <v>109</v>
      </c>
      <c r="O7" s="3">
        <v>50</v>
      </c>
      <c r="P7" s="3">
        <v>50</v>
      </c>
      <c r="Q7" s="3" t="s">
        <v>81</v>
      </c>
      <c r="S7" s="30" t="s">
        <v>80</v>
      </c>
      <c r="T7" s="27">
        <f>M7*200</f>
        <v>200</v>
      </c>
      <c r="U7" s="29" t="s">
        <v>155</v>
      </c>
      <c r="V7" s="29"/>
      <c r="W7" s="30"/>
      <c r="X7" s="26"/>
      <c r="Y7" s="26"/>
      <c r="Z7" s="26"/>
      <c r="AA7" s="26"/>
      <c r="AB7" s="25">
        <f t="shared" si="1"/>
        <v>0</v>
      </c>
      <c r="AC7" t="s">
        <v>70</v>
      </c>
      <c r="AD7" t="s">
        <v>1727</v>
      </c>
      <c r="AE7" t="s">
        <v>1726</v>
      </c>
      <c r="AF7" s="5" t="s">
        <v>1731</v>
      </c>
      <c r="AG7" s="6" t="s">
        <v>1724</v>
      </c>
    </row>
    <row r="8" spans="1:33" ht="15" customHeight="1" x14ac:dyDescent="0.3">
      <c r="A8">
        <v>5</v>
      </c>
      <c r="B8" s="54">
        <v>51.986721486184898</v>
      </c>
      <c r="C8" s="53">
        <v>9.8255636454776205</v>
      </c>
      <c r="D8" s="24" t="s">
        <v>85</v>
      </c>
      <c r="E8" t="s">
        <v>1730</v>
      </c>
      <c r="F8" s="11">
        <v>1</v>
      </c>
      <c r="G8" s="11">
        <v>31061</v>
      </c>
      <c r="H8" t="s">
        <v>1729</v>
      </c>
      <c r="I8" s="39" t="s">
        <v>1728</v>
      </c>
      <c r="J8" s="3" t="s">
        <v>60</v>
      </c>
      <c r="K8" t="s">
        <v>59</v>
      </c>
      <c r="L8" t="s">
        <v>61</v>
      </c>
      <c r="M8">
        <v>2</v>
      </c>
      <c r="N8" t="s">
        <v>62</v>
      </c>
      <c r="O8">
        <v>3.7</v>
      </c>
      <c r="P8" s="3">
        <v>7.4</v>
      </c>
      <c r="Q8" s="3" t="s">
        <v>74</v>
      </c>
      <c r="S8" s="30" t="s">
        <v>80</v>
      </c>
      <c r="T8" s="67">
        <f>M8*14.6666</f>
        <v>29.333200000000001</v>
      </c>
      <c r="U8" s="29" t="s">
        <v>155</v>
      </c>
      <c r="V8" s="29"/>
      <c r="W8" s="30"/>
      <c r="X8" s="26"/>
      <c r="Y8" s="26"/>
      <c r="Z8" s="26"/>
      <c r="AA8" s="26"/>
      <c r="AB8" s="25">
        <f t="shared" si="1"/>
        <v>0</v>
      </c>
      <c r="AC8" t="s">
        <v>70</v>
      </c>
      <c r="AD8" t="s">
        <v>1727</v>
      </c>
      <c r="AE8" t="s">
        <v>1726</v>
      </c>
      <c r="AF8" s="5" t="s">
        <v>1725</v>
      </c>
      <c r="AG8" s="6" t="s">
        <v>1724</v>
      </c>
    </row>
    <row r="9" spans="1:33" x14ac:dyDescent="0.3">
      <c r="A9">
        <v>6</v>
      </c>
      <c r="B9" s="55">
        <v>52.252833000000003</v>
      </c>
      <c r="C9" s="53">
        <v>9.9695830000000001</v>
      </c>
      <c r="D9" s="24" t="s">
        <v>1723</v>
      </c>
      <c r="E9" t="s">
        <v>214</v>
      </c>
      <c r="F9" s="11">
        <v>1</v>
      </c>
      <c r="G9" s="11">
        <v>31191</v>
      </c>
      <c r="H9" t="s">
        <v>1686</v>
      </c>
      <c r="I9" s="24" t="s">
        <v>1722</v>
      </c>
      <c r="J9" t="s">
        <v>60</v>
      </c>
      <c r="K9" t="s">
        <v>59</v>
      </c>
      <c r="L9" t="s">
        <v>83</v>
      </c>
      <c r="M9">
        <v>1</v>
      </c>
      <c r="N9" t="s">
        <v>109</v>
      </c>
      <c r="O9">
        <v>50</v>
      </c>
      <c r="P9" s="3">
        <v>50</v>
      </c>
      <c r="Q9" s="3" t="s">
        <v>81</v>
      </c>
      <c r="S9" s="30" t="s">
        <v>80</v>
      </c>
      <c r="T9" s="27">
        <f>M9*200</f>
        <v>200</v>
      </c>
      <c r="U9" s="29" t="s">
        <v>73</v>
      </c>
      <c r="V9" s="29"/>
      <c r="W9" s="30"/>
      <c r="X9" s="26"/>
      <c r="Y9" s="26"/>
      <c r="Z9" s="26"/>
      <c r="AA9" s="26"/>
      <c r="AB9" s="25">
        <f t="shared" si="1"/>
        <v>0</v>
      </c>
      <c r="AC9" t="s">
        <v>70</v>
      </c>
      <c r="AD9" t="s">
        <v>1659</v>
      </c>
      <c r="AE9" t="s">
        <v>1686</v>
      </c>
      <c r="AF9" s="5" t="s">
        <v>1721</v>
      </c>
      <c r="AG9" s="6" t="s">
        <v>1656</v>
      </c>
    </row>
    <row r="10" spans="1:33" x14ac:dyDescent="0.3">
      <c r="A10">
        <v>7</v>
      </c>
      <c r="B10" s="55">
        <v>52.252916999999997</v>
      </c>
      <c r="C10" s="53">
        <v>9.9705829999999995</v>
      </c>
      <c r="D10" s="24" t="s">
        <v>1720</v>
      </c>
      <c r="E10" t="s">
        <v>214</v>
      </c>
      <c r="F10" s="11">
        <v>8</v>
      </c>
      <c r="G10" s="11">
        <v>31191</v>
      </c>
      <c r="H10" t="s">
        <v>1686</v>
      </c>
      <c r="I10" s="24" t="s">
        <v>1719</v>
      </c>
      <c r="J10" t="s">
        <v>60</v>
      </c>
      <c r="K10" t="s">
        <v>59</v>
      </c>
      <c r="L10" t="s">
        <v>61</v>
      </c>
      <c r="M10">
        <v>2</v>
      </c>
      <c r="N10" t="s">
        <v>62</v>
      </c>
      <c r="O10">
        <v>22</v>
      </c>
      <c r="P10" s="3">
        <v>44</v>
      </c>
      <c r="Q10" s="3" t="s">
        <v>74</v>
      </c>
      <c r="S10" s="20">
        <v>2025</v>
      </c>
      <c r="T10" s="12">
        <f t="shared" ref="T10:T29" si="2">M10*88</f>
        <v>176</v>
      </c>
      <c r="U10" s="13" t="s">
        <v>73</v>
      </c>
      <c r="V10" s="15" t="s">
        <v>72</v>
      </c>
      <c r="W10" s="23" t="s">
        <v>71</v>
      </c>
      <c r="X10" s="40">
        <v>5570</v>
      </c>
      <c r="Y10" s="40"/>
      <c r="Z10" s="19">
        <f>M8*2800</f>
        <v>5600</v>
      </c>
      <c r="AA10" s="19">
        <f>M10*1700</f>
        <v>3400</v>
      </c>
      <c r="AB10" s="22">
        <f t="shared" si="1"/>
        <v>14570</v>
      </c>
      <c r="AC10" t="s">
        <v>70</v>
      </c>
      <c r="AD10" t="s">
        <v>1659</v>
      </c>
      <c r="AE10" t="s">
        <v>1686</v>
      </c>
      <c r="AF10" s="5" t="s">
        <v>1718</v>
      </c>
      <c r="AG10" s="6" t="s">
        <v>1656</v>
      </c>
    </row>
    <row r="11" spans="1:33" x14ac:dyDescent="0.3">
      <c r="A11">
        <v>8</v>
      </c>
      <c r="B11" s="56">
        <v>52.258056000000003</v>
      </c>
      <c r="C11" s="53">
        <v>9.9637499999999992</v>
      </c>
      <c r="D11" s="24" t="s">
        <v>862</v>
      </c>
      <c r="E11" t="s">
        <v>1717</v>
      </c>
      <c r="F11" s="11" t="s">
        <v>1716</v>
      </c>
      <c r="G11" s="11">
        <v>31191</v>
      </c>
      <c r="H11" t="s">
        <v>1686</v>
      </c>
      <c r="I11" s="24" t="s">
        <v>1715</v>
      </c>
      <c r="J11" t="s">
        <v>111</v>
      </c>
      <c r="K11" t="s">
        <v>102</v>
      </c>
      <c r="L11" t="s">
        <v>110</v>
      </c>
      <c r="M11">
        <v>1</v>
      </c>
      <c r="N11" t="s">
        <v>109</v>
      </c>
      <c r="O11">
        <v>150</v>
      </c>
      <c r="P11" s="3">
        <v>150</v>
      </c>
      <c r="Q11" s="3" t="s">
        <v>108</v>
      </c>
      <c r="S11" s="20">
        <v>2025</v>
      </c>
      <c r="T11" s="12">
        <v>300</v>
      </c>
      <c r="U11" s="13" t="s">
        <v>73</v>
      </c>
      <c r="V11" s="15" t="s">
        <v>1840</v>
      </c>
      <c r="W11" s="23" t="s">
        <v>71</v>
      </c>
      <c r="X11" s="40">
        <v>39589</v>
      </c>
      <c r="Y11" s="40"/>
      <c r="Z11" s="19">
        <v>45000</v>
      </c>
      <c r="AA11" s="19">
        <v>5500</v>
      </c>
      <c r="AB11" s="22">
        <v>90089</v>
      </c>
      <c r="AC11" t="s">
        <v>70</v>
      </c>
      <c r="AD11" t="s">
        <v>1659</v>
      </c>
      <c r="AE11" t="s">
        <v>1686</v>
      </c>
      <c r="AF11" s="5" t="s">
        <v>1714</v>
      </c>
      <c r="AG11" s="6" t="s">
        <v>1656</v>
      </c>
    </row>
    <row r="12" spans="1:33" x14ac:dyDescent="0.3">
      <c r="A12">
        <v>9</v>
      </c>
      <c r="B12" s="56">
        <v>52.251750000000001</v>
      </c>
      <c r="C12" s="53">
        <v>9.9663889999999995</v>
      </c>
      <c r="D12" s="24" t="s">
        <v>1713</v>
      </c>
      <c r="E12" t="s">
        <v>1712</v>
      </c>
      <c r="F12" s="11">
        <v>4</v>
      </c>
      <c r="G12" s="11">
        <v>31191</v>
      </c>
      <c r="H12" t="s">
        <v>1686</v>
      </c>
      <c r="I12" s="24" t="s">
        <v>1711</v>
      </c>
      <c r="J12" t="s">
        <v>60</v>
      </c>
      <c r="K12" t="s">
        <v>75</v>
      </c>
      <c r="L12" t="s">
        <v>61</v>
      </c>
      <c r="M12">
        <v>4</v>
      </c>
      <c r="N12" t="s">
        <v>62</v>
      </c>
      <c r="O12">
        <v>22</v>
      </c>
      <c r="P12" s="3">
        <v>88</v>
      </c>
      <c r="Q12" s="3" t="s">
        <v>74</v>
      </c>
      <c r="S12" s="20">
        <v>2025</v>
      </c>
      <c r="T12" s="12">
        <f t="shared" si="2"/>
        <v>352</v>
      </c>
      <c r="U12" s="13" t="s">
        <v>73</v>
      </c>
      <c r="V12" s="15" t="s">
        <v>94</v>
      </c>
      <c r="W12" s="23" t="s">
        <v>93</v>
      </c>
      <c r="X12" s="40">
        <v>37729</v>
      </c>
      <c r="Y12" s="40"/>
      <c r="Z12" s="19">
        <f t="shared" ref="Z12:Z29" si="3">M10*2800</f>
        <v>5600</v>
      </c>
      <c r="AA12" s="19">
        <f t="shared" ref="AA12:AA29" si="4">M12*1700</f>
        <v>6800</v>
      </c>
      <c r="AB12" s="22">
        <f t="shared" si="1"/>
        <v>50129</v>
      </c>
      <c r="AC12" t="s">
        <v>70</v>
      </c>
      <c r="AD12" t="s">
        <v>1659</v>
      </c>
      <c r="AE12" t="s">
        <v>1686</v>
      </c>
      <c r="AF12" s="5" t="s">
        <v>1710</v>
      </c>
      <c r="AG12" s="6" t="s">
        <v>1656</v>
      </c>
    </row>
    <row r="13" spans="1:33" x14ac:dyDescent="0.3">
      <c r="A13">
        <v>10</v>
      </c>
      <c r="B13" s="56">
        <v>52.252555999999998</v>
      </c>
      <c r="C13" s="53">
        <v>9.9826110000000003</v>
      </c>
      <c r="D13" s="24" t="s">
        <v>1709</v>
      </c>
      <c r="E13" t="s">
        <v>287</v>
      </c>
      <c r="F13" s="11">
        <v>23</v>
      </c>
      <c r="G13" s="11">
        <v>31191</v>
      </c>
      <c r="H13" t="s">
        <v>1686</v>
      </c>
      <c r="I13" s="24" t="s">
        <v>1708</v>
      </c>
      <c r="J13" t="s">
        <v>111</v>
      </c>
      <c r="K13" t="s">
        <v>244</v>
      </c>
      <c r="L13" t="s">
        <v>61</v>
      </c>
      <c r="M13">
        <v>3</v>
      </c>
      <c r="N13" t="s">
        <v>62</v>
      </c>
      <c r="O13">
        <v>22</v>
      </c>
      <c r="P13" s="3">
        <v>66</v>
      </c>
      <c r="Q13" s="3" t="s">
        <v>74</v>
      </c>
      <c r="S13" s="20">
        <v>2025</v>
      </c>
      <c r="T13" s="12">
        <f t="shared" si="2"/>
        <v>264</v>
      </c>
      <c r="U13" s="13" t="s">
        <v>73</v>
      </c>
      <c r="V13" s="15" t="s">
        <v>94</v>
      </c>
      <c r="W13" s="23" t="s">
        <v>93</v>
      </c>
      <c r="X13" s="40">
        <v>37069</v>
      </c>
      <c r="Y13" s="40"/>
      <c r="Z13" s="19">
        <f t="shared" si="3"/>
        <v>2800</v>
      </c>
      <c r="AA13" s="19">
        <f t="shared" si="4"/>
        <v>5100</v>
      </c>
      <c r="AB13" s="22">
        <f t="shared" si="1"/>
        <v>44969</v>
      </c>
      <c r="AC13" t="s">
        <v>70</v>
      </c>
      <c r="AD13" t="s">
        <v>1659</v>
      </c>
      <c r="AE13" t="s">
        <v>1686</v>
      </c>
      <c r="AF13" s="5" t="s">
        <v>1707</v>
      </c>
      <c r="AG13" s="6" t="s">
        <v>1656</v>
      </c>
    </row>
    <row r="14" spans="1:33" x14ac:dyDescent="0.3">
      <c r="A14">
        <v>11</v>
      </c>
      <c r="B14" s="56">
        <v>52.253610999999999</v>
      </c>
      <c r="C14" s="53">
        <v>9.9741669999999996</v>
      </c>
      <c r="D14" s="24" t="s">
        <v>1706</v>
      </c>
      <c r="E14" t="s">
        <v>1705</v>
      </c>
      <c r="F14" s="11">
        <v>18</v>
      </c>
      <c r="G14" s="11">
        <v>31191</v>
      </c>
      <c r="H14" t="s">
        <v>1686</v>
      </c>
      <c r="I14" s="24" t="s">
        <v>1704</v>
      </c>
      <c r="J14" t="s">
        <v>111</v>
      </c>
      <c r="K14" t="s">
        <v>292</v>
      </c>
      <c r="L14" t="s">
        <v>61</v>
      </c>
      <c r="M14">
        <v>2</v>
      </c>
      <c r="N14" t="s">
        <v>62</v>
      </c>
      <c r="O14">
        <v>22</v>
      </c>
      <c r="P14" s="3">
        <v>44</v>
      </c>
      <c r="Q14" s="3" t="s">
        <v>74</v>
      </c>
      <c r="S14" s="20">
        <v>2025</v>
      </c>
      <c r="T14" s="12">
        <f t="shared" si="2"/>
        <v>176</v>
      </c>
      <c r="U14" s="13" t="s">
        <v>73</v>
      </c>
      <c r="V14" s="15" t="s">
        <v>72</v>
      </c>
      <c r="W14" s="23" t="s">
        <v>71</v>
      </c>
      <c r="X14" s="40">
        <v>5570</v>
      </c>
      <c r="Y14" s="40"/>
      <c r="Z14" s="19">
        <f t="shared" si="3"/>
        <v>11200</v>
      </c>
      <c r="AA14" s="19">
        <f t="shared" si="4"/>
        <v>3400</v>
      </c>
      <c r="AB14" s="22">
        <f t="shared" si="1"/>
        <v>20170</v>
      </c>
      <c r="AC14" t="s">
        <v>70</v>
      </c>
      <c r="AD14" t="s">
        <v>1659</v>
      </c>
      <c r="AE14" t="s">
        <v>1686</v>
      </c>
      <c r="AF14" s="5" t="s">
        <v>1703</v>
      </c>
      <c r="AG14" s="6" t="s">
        <v>1656</v>
      </c>
    </row>
    <row r="15" spans="1:33" x14ac:dyDescent="0.3">
      <c r="A15">
        <v>12</v>
      </c>
      <c r="B15" s="56">
        <v>52.252110999999999</v>
      </c>
      <c r="C15" s="53">
        <v>9.9715559999999996</v>
      </c>
      <c r="D15" s="24" t="s">
        <v>1702</v>
      </c>
      <c r="E15" t="s">
        <v>1701</v>
      </c>
      <c r="F15" s="11">
        <v>37</v>
      </c>
      <c r="G15" s="11">
        <v>31191</v>
      </c>
      <c r="H15" t="s">
        <v>1686</v>
      </c>
      <c r="I15" s="24" t="s">
        <v>1693</v>
      </c>
      <c r="J15" t="s">
        <v>111</v>
      </c>
      <c r="K15" t="s">
        <v>102</v>
      </c>
      <c r="L15" t="s">
        <v>110</v>
      </c>
      <c r="M15">
        <v>1</v>
      </c>
      <c r="N15" t="s">
        <v>109</v>
      </c>
      <c r="O15">
        <v>150</v>
      </c>
      <c r="P15" s="3">
        <v>150</v>
      </c>
      <c r="Q15" s="3" t="s">
        <v>108</v>
      </c>
      <c r="S15" s="20">
        <v>2025</v>
      </c>
      <c r="T15" s="12">
        <v>300</v>
      </c>
      <c r="U15" s="13" t="s">
        <v>73</v>
      </c>
      <c r="V15" s="15" t="s">
        <v>1840</v>
      </c>
      <c r="W15" s="23" t="s">
        <v>71</v>
      </c>
      <c r="X15" s="40">
        <v>39589</v>
      </c>
      <c r="Y15" s="40"/>
      <c r="Z15" s="19">
        <v>45000</v>
      </c>
      <c r="AA15" s="19">
        <v>5500</v>
      </c>
      <c r="AB15" s="22">
        <v>90089</v>
      </c>
      <c r="AC15" t="s">
        <v>70</v>
      </c>
      <c r="AD15" t="s">
        <v>1659</v>
      </c>
      <c r="AE15" t="s">
        <v>1686</v>
      </c>
      <c r="AF15" s="5" t="s">
        <v>1700</v>
      </c>
      <c r="AG15" s="6" t="s">
        <v>1656</v>
      </c>
    </row>
    <row r="16" spans="1:33" x14ac:dyDescent="0.3">
      <c r="A16">
        <v>13</v>
      </c>
      <c r="B16" s="56">
        <v>52.251193999999998</v>
      </c>
      <c r="C16" s="53">
        <v>9.9713609999999999</v>
      </c>
      <c r="D16" s="24" t="s">
        <v>1699</v>
      </c>
      <c r="E16" t="s">
        <v>173</v>
      </c>
      <c r="F16" s="11">
        <v>1</v>
      </c>
      <c r="G16" s="11">
        <v>31191</v>
      </c>
      <c r="H16" t="s">
        <v>1686</v>
      </c>
      <c r="I16" s="24" t="s">
        <v>234</v>
      </c>
      <c r="J16" t="s">
        <v>60</v>
      </c>
      <c r="K16" t="s">
        <v>59</v>
      </c>
      <c r="L16" t="s">
        <v>61</v>
      </c>
      <c r="M16">
        <v>2</v>
      </c>
      <c r="N16" t="s">
        <v>62</v>
      </c>
      <c r="O16">
        <v>22</v>
      </c>
      <c r="P16" s="3">
        <v>44</v>
      </c>
      <c r="Q16" s="3" t="s">
        <v>74</v>
      </c>
      <c r="S16" s="20">
        <v>2025</v>
      </c>
      <c r="T16" s="12">
        <f t="shared" si="2"/>
        <v>176</v>
      </c>
      <c r="U16" s="13" t="s">
        <v>73</v>
      </c>
      <c r="V16" s="15" t="s">
        <v>72</v>
      </c>
      <c r="W16" s="23" t="s">
        <v>71</v>
      </c>
      <c r="X16" s="40">
        <v>5570</v>
      </c>
      <c r="Y16" s="40"/>
      <c r="Z16" s="19">
        <f t="shared" si="3"/>
        <v>5600</v>
      </c>
      <c r="AA16" s="19">
        <f t="shared" si="4"/>
        <v>3400</v>
      </c>
      <c r="AB16" s="22">
        <f t="shared" si="1"/>
        <v>14570</v>
      </c>
      <c r="AC16" t="s">
        <v>70</v>
      </c>
      <c r="AD16" t="s">
        <v>1659</v>
      </c>
      <c r="AE16" t="s">
        <v>1686</v>
      </c>
      <c r="AF16" s="5" t="s">
        <v>1698</v>
      </c>
      <c r="AG16" s="6" t="s">
        <v>1656</v>
      </c>
    </row>
    <row r="17" spans="1:33" x14ac:dyDescent="0.3">
      <c r="A17">
        <v>14</v>
      </c>
      <c r="B17" s="56">
        <v>52.253861000000001</v>
      </c>
      <c r="C17" s="53">
        <v>9.9733610000000006</v>
      </c>
      <c r="D17" s="24" t="s">
        <v>1697</v>
      </c>
      <c r="E17" t="s">
        <v>125</v>
      </c>
      <c r="F17" s="11">
        <v>34</v>
      </c>
      <c r="G17" s="11">
        <v>31191</v>
      </c>
      <c r="H17" t="s">
        <v>1686</v>
      </c>
      <c r="I17" s="24" t="s">
        <v>1696</v>
      </c>
      <c r="J17" t="s">
        <v>111</v>
      </c>
      <c r="K17" t="s">
        <v>59</v>
      </c>
      <c r="L17" t="s">
        <v>61</v>
      </c>
      <c r="M17">
        <v>4</v>
      </c>
      <c r="N17" t="s">
        <v>62</v>
      </c>
      <c r="O17">
        <v>22</v>
      </c>
      <c r="P17" s="3">
        <v>88</v>
      </c>
      <c r="Q17" s="3" t="s">
        <v>74</v>
      </c>
      <c r="S17" s="20">
        <v>2025</v>
      </c>
      <c r="T17" s="12">
        <f t="shared" si="2"/>
        <v>352</v>
      </c>
      <c r="U17" s="13" t="s">
        <v>73</v>
      </c>
      <c r="V17" s="15" t="s">
        <v>94</v>
      </c>
      <c r="W17" s="23" t="s">
        <v>93</v>
      </c>
      <c r="X17" s="40">
        <v>37729</v>
      </c>
      <c r="Y17" s="40"/>
      <c r="Z17" s="19">
        <f t="shared" si="3"/>
        <v>2800</v>
      </c>
      <c r="AA17" s="19">
        <f t="shared" si="4"/>
        <v>6800</v>
      </c>
      <c r="AB17" s="22">
        <f t="shared" si="1"/>
        <v>47329</v>
      </c>
      <c r="AC17" t="s">
        <v>70</v>
      </c>
      <c r="AD17" t="s">
        <v>1659</v>
      </c>
      <c r="AE17" t="s">
        <v>1686</v>
      </c>
      <c r="AF17" s="5" t="s">
        <v>1695</v>
      </c>
      <c r="AG17" s="6" t="s">
        <v>1656</v>
      </c>
    </row>
    <row r="18" spans="1:33" x14ac:dyDescent="0.3">
      <c r="A18">
        <v>15</v>
      </c>
      <c r="B18" s="56">
        <v>52.254306</v>
      </c>
      <c r="C18" s="53">
        <v>9.9691939999999999</v>
      </c>
      <c r="D18" s="24" t="s">
        <v>857</v>
      </c>
      <c r="E18" t="s">
        <v>1694</v>
      </c>
      <c r="F18" s="11">
        <v>4</v>
      </c>
      <c r="G18" s="11">
        <v>31191</v>
      </c>
      <c r="H18" t="s">
        <v>1686</v>
      </c>
      <c r="I18" s="24" t="s">
        <v>1693</v>
      </c>
      <c r="J18" t="s">
        <v>111</v>
      </c>
      <c r="K18" t="s">
        <v>102</v>
      </c>
      <c r="L18" t="s">
        <v>110</v>
      </c>
      <c r="M18">
        <v>1</v>
      </c>
      <c r="N18" t="s">
        <v>109</v>
      </c>
      <c r="O18">
        <v>150</v>
      </c>
      <c r="P18" s="3">
        <v>150</v>
      </c>
      <c r="Q18" s="3" t="s">
        <v>108</v>
      </c>
      <c r="S18" s="20">
        <v>2025</v>
      </c>
      <c r="T18" s="12">
        <v>300</v>
      </c>
      <c r="U18" s="13" t="s">
        <v>73</v>
      </c>
      <c r="V18" s="15" t="s">
        <v>1840</v>
      </c>
      <c r="W18" s="23" t="s">
        <v>71</v>
      </c>
      <c r="X18" s="40">
        <v>39589</v>
      </c>
      <c r="Y18" s="40"/>
      <c r="Z18" s="19">
        <v>45000</v>
      </c>
      <c r="AA18" s="19">
        <v>5500</v>
      </c>
      <c r="AB18" s="22">
        <v>90089</v>
      </c>
      <c r="AC18" t="s">
        <v>70</v>
      </c>
      <c r="AD18" t="s">
        <v>1659</v>
      </c>
      <c r="AE18" t="s">
        <v>1686</v>
      </c>
      <c r="AF18" s="5" t="s">
        <v>1692</v>
      </c>
      <c r="AG18" s="6" t="s">
        <v>1656</v>
      </c>
    </row>
    <row r="19" spans="1:33" x14ac:dyDescent="0.3">
      <c r="A19">
        <v>16</v>
      </c>
      <c r="B19" s="56">
        <v>52.251778000000002</v>
      </c>
      <c r="C19" s="53">
        <v>9.9633610000000008</v>
      </c>
      <c r="D19" s="24" t="s">
        <v>1691</v>
      </c>
      <c r="E19" t="s">
        <v>411</v>
      </c>
      <c r="F19" s="11">
        <v>24</v>
      </c>
      <c r="G19" s="11">
        <v>31191</v>
      </c>
      <c r="H19" t="s">
        <v>1686</v>
      </c>
      <c r="I19" s="24" t="s">
        <v>88</v>
      </c>
      <c r="J19" t="s">
        <v>111</v>
      </c>
      <c r="K19" t="s">
        <v>75</v>
      </c>
      <c r="L19" t="s">
        <v>61</v>
      </c>
      <c r="M19">
        <v>2</v>
      </c>
      <c r="N19" t="s">
        <v>62</v>
      </c>
      <c r="O19">
        <v>22</v>
      </c>
      <c r="P19" s="3">
        <v>44</v>
      </c>
      <c r="Q19" s="3" t="s">
        <v>74</v>
      </c>
      <c r="S19" s="20">
        <v>2025</v>
      </c>
      <c r="T19" s="12">
        <f t="shared" si="2"/>
        <v>176</v>
      </c>
      <c r="U19" s="13" t="s">
        <v>73</v>
      </c>
      <c r="V19" s="15" t="s">
        <v>72</v>
      </c>
      <c r="W19" s="23" t="s">
        <v>71</v>
      </c>
      <c r="X19" s="40">
        <v>5570</v>
      </c>
      <c r="Y19" s="40"/>
      <c r="Z19" s="19">
        <f t="shared" si="3"/>
        <v>11200</v>
      </c>
      <c r="AA19" s="19">
        <f t="shared" si="4"/>
        <v>3400</v>
      </c>
      <c r="AB19" s="22">
        <f t="shared" si="1"/>
        <v>20170</v>
      </c>
      <c r="AC19" t="s">
        <v>70</v>
      </c>
      <c r="AD19" t="s">
        <v>1659</v>
      </c>
      <c r="AE19" t="s">
        <v>1686</v>
      </c>
      <c r="AF19" s="5" t="s">
        <v>1690</v>
      </c>
      <c r="AG19" s="6" t="s">
        <v>1656</v>
      </c>
    </row>
    <row r="20" spans="1:33" x14ac:dyDescent="0.3">
      <c r="A20">
        <v>17</v>
      </c>
      <c r="B20" s="56">
        <v>52.251027999999998</v>
      </c>
      <c r="C20" s="53">
        <v>9.9639439999999997</v>
      </c>
      <c r="D20" s="24" t="s">
        <v>1689</v>
      </c>
      <c r="E20" t="s">
        <v>1638</v>
      </c>
      <c r="F20" s="11">
        <v>2</v>
      </c>
      <c r="G20" s="11">
        <v>31191</v>
      </c>
      <c r="H20" t="s">
        <v>1686</v>
      </c>
      <c r="I20" s="24" t="s">
        <v>88</v>
      </c>
      <c r="J20" t="s">
        <v>111</v>
      </c>
      <c r="K20" t="s">
        <v>244</v>
      </c>
      <c r="L20" t="s">
        <v>61</v>
      </c>
      <c r="M20">
        <v>2</v>
      </c>
      <c r="N20" t="s">
        <v>62</v>
      </c>
      <c r="O20">
        <v>22</v>
      </c>
      <c r="P20" s="3">
        <v>44</v>
      </c>
      <c r="Q20" s="3" t="s">
        <v>74</v>
      </c>
      <c r="S20" s="20">
        <v>2025</v>
      </c>
      <c r="T20" s="12">
        <f t="shared" si="2"/>
        <v>176</v>
      </c>
      <c r="U20" s="13" t="s">
        <v>73</v>
      </c>
      <c r="V20" s="15" t="s">
        <v>72</v>
      </c>
      <c r="W20" s="23" t="s">
        <v>71</v>
      </c>
      <c r="X20" s="40">
        <v>5570</v>
      </c>
      <c r="Y20" s="40"/>
      <c r="Z20" s="19">
        <f t="shared" si="3"/>
        <v>2800</v>
      </c>
      <c r="AA20" s="19">
        <f t="shared" si="4"/>
        <v>3400</v>
      </c>
      <c r="AB20" s="22">
        <f t="shared" si="1"/>
        <v>11770</v>
      </c>
      <c r="AC20" t="s">
        <v>70</v>
      </c>
      <c r="AD20" t="s">
        <v>1659</v>
      </c>
      <c r="AE20" t="s">
        <v>1686</v>
      </c>
      <c r="AF20" s="5" t="s">
        <v>1688</v>
      </c>
      <c r="AG20" s="6" t="s">
        <v>1656</v>
      </c>
    </row>
    <row r="21" spans="1:33" x14ac:dyDescent="0.3">
      <c r="A21">
        <v>18</v>
      </c>
      <c r="B21" s="56">
        <v>52.248694</v>
      </c>
      <c r="C21" s="53">
        <v>9.9699439999999999</v>
      </c>
      <c r="D21" s="24" t="s">
        <v>209</v>
      </c>
      <c r="E21" t="s">
        <v>1687</v>
      </c>
      <c r="F21" s="11">
        <v>16</v>
      </c>
      <c r="G21" s="11">
        <v>31191</v>
      </c>
      <c r="H21" t="s">
        <v>1686</v>
      </c>
      <c r="I21" s="24" t="s">
        <v>881</v>
      </c>
      <c r="J21" t="s">
        <v>60</v>
      </c>
      <c r="K21" t="s">
        <v>59</v>
      </c>
      <c r="L21" t="s">
        <v>61</v>
      </c>
      <c r="M21">
        <v>2</v>
      </c>
      <c r="N21" t="s">
        <v>62</v>
      </c>
      <c r="O21">
        <v>22</v>
      </c>
      <c r="P21" s="3">
        <v>44</v>
      </c>
      <c r="Q21" s="3" t="s">
        <v>74</v>
      </c>
      <c r="S21" s="20">
        <v>2025</v>
      </c>
      <c r="T21" s="12">
        <f t="shared" si="2"/>
        <v>176</v>
      </c>
      <c r="U21" s="13" t="s">
        <v>73</v>
      </c>
      <c r="V21" s="15" t="s">
        <v>72</v>
      </c>
      <c r="W21" s="23" t="s">
        <v>71</v>
      </c>
      <c r="X21" s="40">
        <v>5570</v>
      </c>
      <c r="Y21" s="40"/>
      <c r="Z21" s="19">
        <f t="shared" si="3"/>
        <v>5600</v>
      </c>
      <c r="AA21" s="19">
        <f t="shared" si="4"/>
        <v>3400</v>
      </c>
      <c r="AB21" s="22">
        <f t="shared" si="1"/>
        <v>14570</v>
      </c>
      <c r="AC21" t="s">
        <v>70</v>
      </c>
      <c r="AD21" t="s">
        <v>1659</v>
      </c>
      <c r="AE21" t="s">
        <v>1686</v>
      </c>
      <c r="AF21" s="5" t="s">
        <v>1685</v>
      </c>
      <c r="AG21" s="6" t="s">
        <v>1656</v>
      </c>
    </row>
    <row r="22" spans="1:33" x14ac:dyDescent="0.3">
      <c r="A22">
        <v>19</v>
      </c>
      <c r="B22" s="56">
        <v>52.271028000000001</v>
      </c>
      <c r="C22" s="53">
        <v>9.924194</v>
      </c>
      <c r="D22" s="24" t="s">
        <v>1684</v>
      </c>
      <c r="E22" t="s">
        <v>1683</v>
      </c>
      <c r="F22" s="11" t="s">
        <v>1682</v>
      </c>
      <c r="G22" s="11">
        <v>31191</v>
      </c>
      <c r="H22" s="8" t="s">
        <v>1681</v>
      </c>
      <c r="I22" s="24" t="s">
        <v>1680</v>
      </c>
      <c r="J22" t="s">
        <v>60</v>
      </c>
      <c r="K22" t="s">
        <v>59</v>
      </c>
      <c r="L22" t="s">
        <v>61</v>
      </c>
      <c r="M22">
        <v>2</v>
      </c>
      <c r="N22" t="s">
        <v>62</v>
      </c>
      <c r="O22">
        <v>22</v>
      </c>
      <c r="P22" s="3">
        <v>44</v>
      </c>
      <c r="Q22" s="3" t="s">
        <v>74</v>
      </c>
      <c r="S22" s="20">
        <v>2025</v>
      </c>
      <c r="T22" s="12">
        <f t="shared" si="2"/>
        <v>176</v>
      </c>
      <c r="U22" s="13" t="s">
        <v>73</v>
      </c>
      <c r="V22" s="15" t="s">
        <v>72</v>
      </c>
      <c r="W22" s="23" t="s">
        <v>71</v>
      </c>
      <c r="X22" s="40">
        <v>5570</v>
      </c>
      <c r="Y22" s="40"/>
      <c r="Z22" s="19">
        <f t="shared" si="3"/>
        <v>5600</v>
      </c>
      <c r="AA22" s="19">
        <f t="shared" si="4"/>
        <v>3400</v>
      </c>
      <c r="AB22" s="22">
        <f t="shared" si="1"/>
        <v>14570</v>
      </c>
      <c r="AC22" t="s">
        <v>70</v>
      </c>
      <c r="AD22" t="s">
        <v>1659</v>
      </c>
      <c r="AE22" t="s">
        <v>1679</v>
      </c>
      <c r="AF22" s="5" t="s">
        <v>1830</v>
      </c>
      <c r="AG22" s="6" t="s">
        <v>1656</v>
      </c>
    </row>
    <row r="23" spans="1:33" x14ac:dyDescent="0.3">
      <c r="A23">
        <v>20</v>
      </c>
      <c r="B23" s="57">
        <v>52.270249999999997</v>
      </c>
      <c r="C23" s="53">
        <v>10.013111</v>
      </c>
      <c r="D23" s="38" t="s">
        <v>1678</v>
      </c>
      <c r="E23" t="s">
        <v>828</v>
      </c>
      <c r="F23" s="11"/>
      <c r="G23" s="11">
        <v>31191</v>
      </c>
      <c r="H23" t="s">
        <v>1677</v>
      </c>
      <c r="I23" s="24" t="s">
        <v>1660</v>
      </c>
      <c r="J23" t="s">
        <v>60</v>
      </c>
      <c r="K23" t="s">
        <v>75</v>
      </c>
      <c r="L23" t="s">
        <v>61</v>
      </c>
      <c r="M23">
        <v>2</v>
      </c>
      <c r="N23" t="s">
        <v>62</v>
      </c>
      <c r="O23">
        <v>22</v>
      </c>
      <c r="P23" s="3">
        <v>44</v>
      </c>
      <c r="Q23" s="3" t="s">
        <v>74</v>
      </c>
      <c r="S23" s="20">
        <v>2025</v>
      </c>
      <c r="T23" s="12">
        <f t="shared" si="2"/>
        <v>176</v>
      </c>
      <c r="U23" s="13" t="s">
        <v>73</v>
      </c>
      <c r="V23" s="15" t="s">
        <v>72</v>
      </c>
      <c r="W23" s="23" t="s">
        <v>71</v>
      </c>
      <c r="X23" s="40">
        <v>5570</v>
      </c>
      <c r="Y23" s="40"/>
      <c r="Z23" s="19">
        <f t="shared" si="3"/>
        <v>5600</v>
      </c>
      <c r="AA23" s="19">
        <f t="shared" si="4"/>
        <v>3400</v>
      </c>
      <c r="AB23" s="22">
        <f t="shared" si="1"/>
        <v>14570</v>
      </c>
      <c r="AC23" t="s">
        <v>70</v>
      </c>
      <c r="AD23" t="s">
        <v>1659</v>
      </c>
      <c r="AE23" t="s">
        <v>1676</v>
      </c>
      <c r="AF23" s="5" t="s">
        <v>1675</v>
      </c>
      <c r="AG23" s="6" t="s">
        <v>1656</v>
      </c>
    </row>
    <row r="24" spans="1:33" x14ac:dyDescent="0.3">
      <c r="A24">
        <v>21</v>
      </c>
      <c r="B24" s="56">
        <v>52.276361000000001</v>
      </c>
      <c r="C24" s="53">
        <v>9.9529999999999994</v>
      </c>
      <c r="D24" s="24" t="s">
        <v>1674</v>
      </c>
      <c r="E24" t="s">
        <v>1670</v>
      </c>
      <c r="F24" s="11"/>
      <c r="G24" s="11">
        <v>31191</v>
      </c>
      <c r="H24" t="s">
        <v>1667</v>
      </c>
      <c r="I24" s="24" t="s">
        <v>1673</v>
      </c>
      <c r="J24" t="s">
        <v>60</v>
      </c>
      <c r="K24" t="s">
        <v>59</v>
      </c>
      <c r="L24" t="s">
        <v>61</v>
      </c>
      <c r="M24">
        <v>2</v>
      </c>
      <c r="N24" t="s">
        <v>62</v>
      </c>
      <c r="O24">
        <v>22</v>
      </c>
      <c r="P24" s="3">
        <v>44</v>
      </c>
      <c r="Q24" s="3" t="s">
        <v>74</v>
      </c>
      <c r="S24" s="20">
        <v>2025</v>
      </c>
      <c r="T24" s="12">
        <f t="shared" si="2"/>
        <v>176</v>
      </c>
      <c r="U24" s="13" t="s">
        <v>73</v>
      </c>
      <c r="V24" s="15" t="s">
        <v>72</v>
      </c>
      <c r="W24" s="23" t="s">
        <v>71</v>
      </c>
      <c r="X24" s="40">
        <v>5570</v>
      </c>
      <c r="Y24" s="40"/>
      <c r="Z24" s="19">
        <f t="shared" si="3"/>
        <v>5600</v>
      </c>
      <c r="AA24" s="19">
        <f t="shared" si="4"/>
        <v>3400</v>
      </c>
      <c r="AB24" s="22">
        <f t="shared" si="1"/>
        <v>14570</v>
      </c>
      <c r="AC24" t="s">
        <v>70</v>
      </c>
      <c r="AD24" t="s">
        <v>1659</v>
      </c>
      <c r="AE24" t="s">
        <v>1665</v>
      </c>
      <c r="AF24" s="5" t="s">
        <v>1672</v>
      </c>
      <c r="AG24" s="6" t="s">
        <v>1656</v>
      </c>
    </row>
    <row r="25" spans="1:33" x14ac:dyDescent="0.3">
      <c r="A25">
        <v>22</v>
      </c>
      <c r="B25" s="56">
        <v>52.276916999999997</v>
      </c>
      <c r="C25" s="53">
        <v>9.9509170000000005</v>
      </c>
      <c r="D25" s="24" t="s">
        <v>1671</v>
      </c>
      <c r="E25" t="s">
        <v>1670</v>
      </c>
      <c r="F25" s="11">
        <v>1</v>
      </c>
      <c r="G25" s="11">
        <v>31191</v>
      </c>
      <c r="H25" t="s">
        <v>1667</v>
      </c>
      <c r="I25" s="24" t="s">
        <v>234</v>
      </c>
      <c r="J25" t="s">
        <v>60</v>
      </c>
      <c r="K25" t="s">
        <v>59</v>
      </c>
      <c r="L25" t="s">
        <v>61</v>
      </c>
      <c r="M25">
        <v>2</v>
      </c>
      <c r="N25" t="s">
        <v>62</v>
      </c>
      <c r="O25">
        <v>22</v>
      </c>
      <c r="P25" s="3">
        <v>44</v>
      </c>
      <c r="Q25" s="3" t="s">
        <v>74</v>
      </c>
      <c r="S25" s="20">
        <v>2025</v>
      </c>
      <c r="T25" s="12">
        <f t="shared" si="2"/>
        <v>176</v>
      </c>
      <c r="U25" s="13" t="s">
        <v>73</v>
      </c>
      <c r="V25" s="15" t="s">
        <v>72</v>
      </c>
      <c r="W25" s="23" t="s">
        <v>71</v>
      </c>
      <c r="X25" s="40">
        <v>5570</v>
      </c>
      <c r="Y25" s="40"/>
      <c r="Z25" s="19">
        <f t="shared" si="3"/>
        <v>5600</v>
      </c>
      <c r="AA25" s="19">
        <f t="shared" si="4"/>
        <v>3400</v>
      </c>
      <c r="AB25" s="22">
        <f t="shared" si="1"/>
        <v>14570</v>
      </c>
      <c r="AC25" t="s">
        <v>70</v>
      </c>
      <c r="AD25" t="s">
        <v>1659</v>
      </c>
      <c r="AE25" t="s">
        <v>1665</v>
      </c>
      <c r="AF25" s="5" t="s">
        <v>1669</v>
      </c>
      <c r="AG25" s="6" t="s">
        <v>1656</v>
      </c>
    </row>
    <row r="26" spans="1:33" x14ac:dyDescent="0.3">
      <c r="A26">
        <v>23</v>
      </c>
      <c r="B26" s="55">
        <v>52.274444000000003</v>
      </c>
      <c r="C26" s="53">
        <v>9.9510830000000006</v>
      </c>
      <c r="D26" s="24" t="s">
        <v>1668</v>
      </c>
      <c r="E26" t="s">
        <v>129</v>
      </c>
      <c r="F26" s="11" t="s">
        <v>1205</v>
      </c>
      <c r="G26" s="11">
        <v>31191</v>
      </c>
      <c r="H26" t="s">
        <v>1667</v>
      </c>
      <c r="I26" s="24" t="s">
        <v>1666</v>
      </c>
      <c r="J26" t="s">
        <v>60</v>
      </c>
      <c r="K26" t="s">
        <v>75</v>
      </c>
      <c r="L26" t="s">
        <v>61</v>
      </c>
      <c r="M26">
        <v>2</v>
      </c>
      <c r="N26" t="s">
        <v>62</v>
      </c>
      <c r="O26">
        <v>22</v>
      </c>
      <c r="P26" s="3">
        <v>44</v>
      </c>
      <c r="Q26" s="3" t="s">
        <v>74</v>
      </c>
      <c r="S26" s="20">
        <v>2025</v>
      </c>
      <c r="T26" s="12">
        <f t="shared" si="2"/>
        <v>176</v>
      </c>
      <c r="U26" s="13" t="s">
        <v>73</v>
      </c>
      <c r="V26" s="15" t="s">
        <v>72</v>
      </c>
      <c r="W26" s="23" t="s">
        <v>71</v>
      </c>
      <c r="X26" s="40">
        <v>5570</v>
      </c>
      <c r="Y26" s="40"/>
      <c r="Z26" s="19">
        <f t="shared" si="3"/>
        <v>5600</v>
      </c>
      <c r="AA26" s="19">
        <f t="shared" si="4"/>
        <v>3400</v>
      </c>
      <c r="AB26" s="22">
        <f t="shared" si="1"/>
        <v>14570</v>
      </c>
      <c r="AC26" t="s">
        <v>70</v>
      </c>
      <c r="AD26" t="s">
        <v>1659</v>
      </c>
      <c r="AE26" t="s">
        <v>1665</v>
      </c>
      <c r="AF26" s="5" t="s">
        <v>1664</v>
      </c>
      <c r="AG26" s="6" t="s">
        <v>1656</v>
      </c>
    </row>
    <row r="27" spans="1:33" x14ac:dyDescent="0.3">
      <c r="A27">
        <v>24</v>
      </c>
      <c r="B27" s="55">
        <v>52.282139000000001</v>
      </c>
      <c r="C27" s="53">
        <v>9.9755000000000003</v>
      </c>
      <c r="D27" s="24" t="s">
        <v>1663</v>
      </c>
      <c r="E27" t="s">
        <v>1662</v>
      </c>
      <c r="F27" s="11"/>
      <c r="G27" s="11">
        <v>31191</v>
      </c>
      <c r="H27" t="s">
        <v>1661</v>
      </c>
      <c r="I27" s="24" t="s">
        <v>1660</v>
      </c>
      <c r="J27" t="s">
        <v>60</v>
      </c>
      <c r="K27" t="s">
        <v>75</v>
      </c>
      <c r="L27" t="s">
        <v>61</v>
      </c>
      <c r="M27">
        <v>2</v>
      </c>
      <c r="N27" t="s">
        <v>62</v>
      </c>
      <c r="O27">
        <v>22</v>
      </c>
      <c r="P27" s="3">
        <v>44</v>
      </c>
      <c r="Q27" s="3" t="s">
        <v>74</v>
      </c>
      <c r="S27" s="20">
        <v>2025</v>
      </c>
      <c r="T27" s="12">
        <f t="shared" si="2"/>
        <v>176</v>
      </c>
      <c r="U27" s="13" t="s">
        <v>73</v>
      </c>
      <c r="V27" s="15" t="s">
        <v>72</v>
      </c>
      <c r="W27" s="23" t="s">
        <v>71</v>
      </c>
      <c r="X27" s="40">
        <v>5570</v>
      </c>
      <c r="Y27" s="40"/>
      <c r="Z27" s="19">
        <f t="shared" si="3"/>
        <v>5600</v>
      </c>
      <c r="AA27" s="19">
        <f t="shared" si="4"/>
        <v>3400</v>
      </c>
      <c r="AB27" s="22">
        <f t="shared" si="1"/>
        <v>14570</v>
      </c>
      <c r="AC27" t="s">
        <v>70</v>
      </c>
      <c r="AD27" t="s">
        <v>1659</v>
      </c>
      <c r="AE27" t="s">
        <v>1658</v>
      </c>
      <c r="AF27" s="5" t="s">
        <v>1657</v>
      </c>
      <c r="AG27" s="6" t="s">
        <v>1656</v>
      </c>
    </row>
    <row r="28" spans="1:33" x14ac:dyDescent="0.3">
      <c r="A28">
        <v>25</v>
      </c>
      <c r="B28" s="54">
        <v>52.069668326824299</v>
      </c>
      <c r="C28" s="53">
        <v>10.0178184567492</v>
      </c>
      <c r="D28" s="24" t="s">
        <v>1655</v>
      </c>
      <c r="E28" t="s">
        <v>1645</v>
      </c>
      <c r="F28" s="11" t="s">
        <v>1654</v>
      </c>
      <c r="G28" s="11">
        <v>31162</v>
      </c>
      <c r="H28" t="s">
        <v>1515</v>
      </c>
      <c r="I28" s="24"/>
      <c r="J28" t="s">
        <v>60</v>
      </c>
      <c r="K28" t="s">
        <v>59</v>
      </c>
      <c r="L28" t="s">
        <v>61</v>
      </c>
      <c r="M28">
        <v>1</v>
      </c>
      <c r="N28" t="s">
        <v>62</v>
      </c>
      <c r="O28">
        <v>22</v>
      </c>
      <c r="P28" s="3">
        <v>22</v>
      </c>
      <c r="Q28" s="3" t="s">
        <v>74</v>
      </c>
      <c r="S28" s="20">
        <v>2025</v>
      </c>
      <c r="T28" s="12">
        <f t="shared" si="2"/>
        <v>88</v>
      </c>
      <c r="U28" s="13" t="s">
        <v>73</v>
      </c>
      <c r="V28" s="15" t="s">
        <v>72</v>
      </c>
      <c r="W28" s="23" t="s">
        <v>71</v>
      </c>
      <c r="X28" s="40">
        <v>5150</v>
      </c>
      <c r="Y28" s="40"/>
      <c r="Z28" s="19">
        <f t="shared" si="3"/>
        <v>5600</v>
      </c>
      <c r="AA28" s="19">
        <f t="shared" si="4"/>
        <v>1700</v>
      </c>
      <c r="AB28" s="22">
        <f t="shared" si="1"/>
        <v>12450</v>
      </c>
      <c r="AC28" t="s">
        <v>70</v>
      </c>
      <c r="AD28" t="s">
        <v>1514</v>
      </c>
      <c r="AE28" t="s">
        <v>1515</v>
      </c>
      <c r="AF28" s="5" t="s">
        <v>1653</v>
      </c>
      <c r="AG28" s="6" t="s">
        <v>1511</v>
      </c>
    </row>
    <row r="29" spans="1:33" x14ac:dyDescent="0.3">
      <c r="A29">
        <v>26</v>
      </c>
      <c r="B29" s="54">
        <v>52.068445954306199</v>
      </c>
      <c r="C29" s="53">
        <v>10.0209601444662</v>
      </c>
      <c r="D29" s="24" t="s">
        <v>1652</v>
      </c>
      <c r="E29" t="s">
        <v>807</v>
      </c>
      <c r="F29" s="11">
        <v>38</v>
      </c>
      <c r="G29" s="11">
        <v>31162</v>
      </c>
      <c r="H29" t="s">
        <v>1515</v>
      </c>
      <c r="I29" s="24"/>
      <c r="J29" t="s">
        <v>60</v>
      </c>
      <c r="K29" t="s">
        <v>59</v>
      </c>
      <c r="L29" t="s">
        <v>61</v>
      </c>
      <c r="M29">
        <v>1</v>
      </c>
      <c r="N29" t="s">
        <v>62</v>
      </c>
      <c r="O29">
        <v>22</v>
      </c>
      <c r="P29" s="3">
        <v>22</v>
      </c>
      <c r="Q29" s="3" t="s">
        <v>74</v>
      </c>
      <c r="S29" s="20">
        <v>2028</v>
      </c>
      <c r="T29" s="12">
        <f t="shared" si="2"/>
        <v>88</v>
      </c>
      <c r="U29" s="13" t="s">
        <v>73</v>
      </c>
      <c r="V29" s="15" t="s">
        <v>72</v>
      </c>
      <c r="W29" s="23" t="s">
        <v>71</v>
      </c>
      <c r="X29" s="40">
        <v>5150</v>
      </c>
      <c r="Y29" s="40"/>
      <c r="Z29" s="19">
        <f t="shared" si="3"/>
        <v>5600</v>
      </c>
      <c r="AA29" s="19">
        <f t="shared" si="4"/>
        <v>1700</v>
      </c>
      <c r="AB29" s="22">
        <f t="shared" si="1"/>
        <v>12450</v>
      </c>
      <c r="AC29" t="s">
        <v>70</v>
      </c>
      <c r="AD29" t="s">
        <v>1514</v>
      </c>
      <c r="AE29" t="s">
        <v>1515</v>
      </c>
      <c r="AF29" s="5" t="s">
        <v>1651</v>
      </c>
      <c r="AG29" s="6" t="s">
        <v>1511</v>
      </c>
    </row>
    <row r="30" spans="1:33" x14ac:dyDescent="0.3">
      <c r="A30">
        <v>27</v>
      </c>
      <c r="B30" s="54">
        <v>52.0682404266677</v>
      </c>
      <c r="C30" s="53">
        <v>10.014549977788599</v>
      </c>
      <c r="D30" s="24" t="s">
        <v>1650</v>
      </c>
      <c r="E30" t="s">
        <v>1645</v>
      </c>
      <c r="F30" s="11">
        <v>31</v>
      </c>
      <c r="G30" s="11">
        <v>31162</v>
      </c>
      <c r="H30" t="s">
        <v>1515</v>
      </c>
      <c r="I30" s="24"/>
      <c r="J30" t="s">
        <v>111</v>
      </c>
      <c r="K30" t="s">
        <v>59</v>
      </c>
      <c r="L30" t="s">
        <v>83</v>
      </c>
      <c r="M30">
        <v>1</v>
      </c>
      <c r="N30" t="s">
        <v>109</v>
      </c>
      <c r="O30">
        <v>50</v>
      </c>
      <c r="P30" s="3">
        <v>50</v>
      </c>
      <c r="Q30" s="3" t="s">
        <v>81</v>
      </c>
      <c r="S30" s="20">
        <v>2030</v>
      </c>
      <c r="T30" s="3">
        <f>M30*200</f>
        <v>200</v>
      </c>
      <c r="U30" s="13" t="s">
        <v>73</v>
      </c>
      <c r="V30" s="15" t="s">
        <v>72</v>
      </c>
      <c r="W30" s="23" t="s">
        <v>71</v>
      </c>
      <c r="X30" s="40">
        <v>5750</v>
      </c>
      <c r="Y30" s="40"/>
      <c r="Z30" s="19">
        <f>M30*35000</f>
        <v>35000</v>
      </c>
      <c r="AA30" s="19">
        <f>M30*3000</f>
        <v>3000</v>
      </c>
      <c r="AB30" s="22">
        <f t="shared" si="1"/>
        <v>43750</v>
      </c>
      <c r="AC30" t="s">
        <v>70</v>
      </c>
      <c r="AD30" t="s">
        <v>1514</v>
      </c>
      <c r="AE30" t="s">
        <v>1515</v>
      </c>
      <c r="AF30" s="5" t="s">
        <v>1649</v>
      </c>
      <c r="AG30" s="6" t="s">
        <v>1511</v>
      </c>
    </row>
    <row r="31" spans="1:33" x14ac:dyDescent="0.3">
      <c r="A31">
        <v>28</v>
      </c>
      <c r="B31" s="54">
        <v>52.067575258751198</v>
      </c>
      <c r="C31" s="53">
        <v>10.0135449645518</v>
      </c>
      <c r="D31" s="24" t="s">
        <v>1648</v>
      </c>
      <c r="E31" t="s">
        <v>1645</v>
      </c>
      <c r="F31" s="11">
        <v>19</v>
      </c>
      <c r="G31" s="11">
        <v>31162</v>
      </c>
      <c r="H31" t="s">
        <v>1515</v>
      </c>
      <c r="I31" s="24"/>
      <c r="J31" t="s">
        <v>60</v>
      </c>
      <c r="K31" t="s">
        <v>536</v>
      </c>
      <c r="L31" t="s">
        <v>61</v>
      </c>
      <c r="M31">
        <v>1</v>
      </c>
      <c r="N31" t="s">
        <v>62</v>
      </c>
      <c r="O31">
        <v>22</v>
      </c>
      <c r="P31" s="3">
        <v>22</v>
      </c>
      <c r="Q31" s="3" t="s">
        <v>74</v>
      </c>
      <c r="S31" s="20">
        <v>2028</v>
      </c>
      <c r="T31" s="12">
        <f>M31*88</f>
        <v>88</v>
      </c>
      <c r="U31" s="13" t="s">
        <v>73</v>
      </c>
      <c r="V31" s="15" t="s">
        <v>72</v>
      </c>
      <c r="W31" s="23" t="s">
        <v>71</v>
      </c>
      <c r="X31" s="40">
        <v>5150</v>
      </c>
      <c r="Y31" s="40"/>
      <c r="Z31" s="19">
        <f>M29*2800</f>
        <v>2800</v>
      </c>
      <c r="AA31" s="19">
        <f>M31*1700</f>
        <v>1700</v>
      </c>
      <c r="AB31" s="22">
        <f t="shared" si="1"/>
        <v>9650</v>
      </c>
      <c r="AC31" t="s">
        <v>70</v>
      </c>
      <c r="AD31" t="s">
        <v>1514</v>
      </c>
      <c r="AE31" t="s">
        <v>1515</v>
      </c>
      <c r="AF31" s="5" t="s">
        <v>1647</v>
      </c>
      <c r="AG31" s="6" t="s">
        <v>1511</v>
      </c>
    </row>
    <row r="32" spans="1:33" x14ac:dyDescent="0.3">
      <c r="A32">
        <v>29</v>
      </c>
      <c r="B32" s="54">
        <v>52.067110878082197</v>
      </c>
      <c r="C32" s="53">
        <v>10.012139916953799</v>
      </c>
      <c r="D32" s="24" t="s">
        <v>1646</v>
      </c>
      <c r="E32" t="s">
        <v>1645</v>
      </c>
      <c r="F32" s="11">
        <v>19</v>
      </c>
      <c r="G32" s="11">
        <v>31162</v>
      </c>
      <c r="H32" t="s">
        <v>1515</v>
      </c>
      <c r="I32" s="24"/>
      <c r="J32" t="s">
        <v>60</v>
      </c>
      <c r="K32" t="s">
        <v>536</v>
      </c>
      <c r="L32" t="s">
        <v>83</v>
      </c>
      <c r="M32">
        <v>1</v>
      </c>
      <c r="N32" t="s">
        <v>109</v>
      </c>
      <c r="O32">
        <v>50</v>
      </c>
      <c r="P32" s="3">
        <v>50</v>
      </c>
      <c r="Q32" s="3" t="s">
        <v>81</v>
      </c>
      <c r="S32" s="20">
        <v>2028</v>
      </c>
      <c r="T32" s="3">
        <f t="shared" ref="T32:T34" si="5">M32*200</f>
        <v>200</v>
      </c>
      <c r="U32" s="13" t="s">
        <v>73</v>
      </c>
      <c r="V32" s="15" t="s">
        <v>72</v>
      </c>
      <c r="W32" s="23" t="s">
        <v>71</v>
      </c>
      <c r="X32" s="40">
        <v>5750</v>
      </c>
      <c r="Y32" s="40"/>
      <c r="Z32" s="19">
        <f t="shared" ref="Z32:Z34" si="6">M32*35000</f>
        <v>35000</v>
      </c>
      <c r="AA32" s="19">
        <f t="shared" ref="AA32:AA34" si="7">M32*3000</f>
        <v>3000</v>
      </c>
      <c r="AB32" s="22">
        <f t="shared" si="1"/>
        <v>43750</v>
      </c>
      <c r="AC32" t="s">
        <v>70</v>
      </c>
      <c r="AD32" t="s">
        <v>1514</v>
      </c>
      <c r="AE32" t="s">
        <v>1515</v>
      </c>
      <c r="AF32" s="5" t="s">
        <v>1644</v>
      </c>
      <c r="AG32" s="6" t="s">
        <v>1511</v>
      </c>
    </row>
    <row r="33" spans="1:33" x14ac:dyDescent="0.3">
      <c r="A33">
        <v>30</v>
      </c>
      <c r="B33" s="54">
        <v>52.066475965785003</v>
      </c>
      <c r="C33" s="53">
        <v>10.0104492483882</v>
      </c>
      <c r="D33" s="24" t="s">
        <v>1643</v>
      </c>
      <c r="E33" t="s">
        <v>1642</v>
      </c>
      <c r="F33" s="11">
        <v>87</v>
      </c>
      <c r="G33" s="11">
        <v>31162</v>
      </c>
      <c r="H33" t="s">
        <v>1515</v>
      </c>
      <c r="I33" s="24"/>
      <c r="J33" t="s">
        <v>60</v>
      </c>
      <c r="K33" t="s">
        <v>59</v>
      </c>
      <c r="L33" t="s">
        <v>83</v>
      </c>
      <c r="M33">
        <v>1</v>
      </c>
      <c r="N33" t="s">
        <v>109</v>
      </c>
      <c r="O33">
        <v>50</v>
      </c>
      <c r="P33" s="3">
        <v>50</v>
      </c>
      <c r="Q33" s="3" t="s">
        <v>81</v>
      </c>
      <c r="S33" s="20">
        <v>2028</v>
      </c>
      <c r="T33" s="3">
        <f t="shared" si="5"/>
        <v>200</v>
      </c>
      <c r="U33" s="13" t="s">
        <v>73</v>
      </c>
      <c r="V33" s="15" t="s">
        <v>72</v>
      </c>
      <c r="W33" s="23" t="s">
        <v>71</v>
      </c>
      <c r="X33" s="40">
        <v>5750</v>
      </c>
      <c r="Y33" s="40"/>
      <c r="Z33" s="19">
        <f t="shared" si="6"/>
        <v>35000</v>
      </c>
      <c r="AA33" s="19">
        <f t="shared" si="7"/>
        <v>3000</v>
      </c>
      <c r="AB33" s="22">
        <f t="shared" si="1"/>
        <v>43750</v>
      </c>
      <c r="AC33" t="s">
        <v>70</v>
      </c>
      <c r="AD33" t="s">
        <v>1514</v>
      </c>
      <c r="AE33" t="s">
        <v>1515</v>
      </c>
      <c r="AF33" s="5" t="s">
        <v>1641</v>
      </c>
      <c r="AG33" s="6" t="s">
        <v>1511</v>
      </c>
    </row>
    <row r="34" spans="1:33" x14ac:dyDescent="0.3">
      <c r="A34">
        <v>31</v>
      </c>
      <c r="B34" s="54">
        <v>52.064715069184103</v>
      </c>
      <c r="C34" s="53">
        <v>10.0071233023922</v>
      </c>
      <c r="D34" s="24" t="s">
        <v>1639</v>
      </c>
      <c r="E34" t="s">
        <v>1638</v>
      </c>
      <c r="F34" s="11">
        <v>5</v>
      </c>
      <c r="G34" s="11">
        <v>31162</v>
      </c>
      <c r="H34" t="s">
        <v>1515</v>
      </c>
      <c r="I34" s="24"/>
      <c r="J34" t="s">
        <v>60</v>
      </c>
      <c r="K34" t="s">
        <v>75</v>
      </c>
      <c r="L34" t="s">
        <v>83</v>
      </c>
      <c r="M34">
        <v>1</v>
      </c>
      <c r="N34" t="s">
        <v>109</v>
      </c>
      <c r="O34">
        <v>50</v>
      </c>
      <c r="P34" s="3">
        <v>50</v>
      </c>
      <c r="Q34" s="3" t="s">
        <v>81</v>
      </c>
      <c r="S34" s="20">
        <v>2025</v>
      </c>
      <c r="T34" s="3">
        <f t="shared" si="5"/>
        <v>200</v>
      </c>
      <c r="U34" s="13" t="s">
        <v>73</v>
      </c>
      <c r="V34" s="15" t="s">
        <v>72</v>
      </c>
      <c r="W34" s="23" t="s">
        <v>71</v>
      </c>
      <c r="X34" s="40">
        <v>5750</v>
      </c>
      <c r="Y34" s="40"/>
      <c r="Z34" s="19">
        <f t="shared" si="6"/>
        <v>35000</v>
      </c>
      <c r="AA34" s="19">
        <f t="shared" si="7"/>
        <v>3000</v>
      </c>
      <c r="AB34" s="22">
        <f t="shared" si="1"/>
        <v>43750</v>
      </c>
      <c r="AC34" t="s">
        <v>70</v>
      </c>
      <c r="AD34" t="s">
        <v>1514</v>
      </c>
      <c r="AE34" t="s">
        <v>1515</v>
      </c>
      <c r="AF34" s="5" t="s">
        <v>1640</v>
      </c>
      <c r="AG34" s="6" t="s">
        <v>1511</v>
      </c>
    </row>
    <row r="35" spans="1:33" x14ac:dyDescent="0.3">
      <c r="A35">
        <v>32</v>
      </c>
      <c r="B35" s="54">
        <v>52.064715069184103</v>
      </c>
      <c r="C35" s="53">
        <v>10.0071233023922</v>
      </c>
      <c r="D35" s="24" t="s">
        <v>1639</v>
      </c>
      <c r="E35" t="s">
        <v>1638</v>
      </c>
      <c r="F35" s="11">
        <v>5</v>
      </c>
      <c r="G35" s="11">
        <v>31162</v>
      </c>
      <c r="H35" t="s">
        <v>1515</v>
      </c>
      <c r="I35" s="24"/>
      <c r="J35" t="s">
        <v>60</v>
      </c>
      <c r="K35" t="s">
        <v>75</v>
      </c>
      <c r="L35" t="s">
        <v>61</v>
      </c>
      <c r="M35">
        <v>1</v>
      </c>
      <c r="N35" t="s">
        <v>62</v>
      </c>
      <c r="O35">
        <v>22</v>
      </c>
      <c r="P35" s="3">
        <v>22</v>
      </c>
      <c r="Q35" s="3" t="s">
        <v>74</v>
      </c>
      <c r="S35" s="20">
        <v>2028</v>
      </c>
      <c r="T35" s="12">
        <f>M35*88</f>
        <v>88</v>
      </c>
      <c r="U35" s="13" t="s">
        <v>73</v>
      </c>
      <c r="V35" s="15" t="s">
        <v>72</v>
      </c>
      <c r="W35" s="23" t="s">
        <v>71</v>
      </c>
      <c r="X35" s="40">
        <v>5150</v>
      </c>
      <c r="Y35" s="40"/>
      <c r="Z35" s="19">
        <f>M33*2800</f>
        <v>2800</v>
      </c>
      <c r="AA35" s="19">
        <f>M35*1700</f>
        <v>1700</v>
      </c>
      <c r="AB35" s="22">
        <f t="shared" si="1"/>
        <v>9650</v>
      </c>
      <c r="AC35" t="s">
        <v>70</v>
      </c>
      <c r="AD35" t="s">
        <v>1514</v>
      </c>
      <c r="AE35" t="s">
        <v>1515</v>
      </c>
      <c r="AF35" s="5" t="s">
        <v>1637</v>
      </c>
      <c r="AG35" s="6" t="s">
        <v>1511</v>
      </c>
    </row>
    <row r="36" spans="1:33" x14ac:dyDescent="0.3">
      <c r="A36">
        <v>33</v>
      </c>
      <c r="B36" s="54">
        <v>52.0627207317414</v>
      </c>
      <c r="C36" s="53">
        <v>10.0079760823175</v>
      </c>
      <c r="D36" s="24" t="s">
        <v>1595</v>
      </c>
      <c r="E36" t="s">
        <v>1594</v>
      </c>
      <c r="F36" s="11">
        <v>106</v>
      </c>
      <c r="G36" s="11">
        <v>31162</v>
      </c>
      <c r="H36" t="s">
        <v>1515</v>
      </c>
      <c r="I36" s="24"/>
      <c r="J36" t="s">
        <v>60</v>
      </c>
      <c r="K36" t="s">
        <v>75</v>
      </c>
      <c r="L36" t="s">
        <v>83</v>
      </c>
      <c r="M36">
        <v>1</v>
      </c>
      <c r="N36" t="s">
        <v>109</v>
      </c>
      <c r="O36">
        <v>50</v>
      </c>
      <c r="P36" s="3">
        <v>50</v>
      </c>
      <c r="Q36" s="3" t="s">
        <v>81</v>
      </c>
      <c r="S36" s="20">
        <v>2028</v>
      </c>
      <c r="T36" s="3">
        <f>M36*200</f>
        <v>200</v>
      </c>
      <c r="U36" s="13" t="s">
        <v>73</v>
      </c>
      <c r="V36" s="15" t="s">
        <v>72</v>
      </c>
      <c r="W36" s="23" t="s">
        <v>71</v>
      </c>
      <c r="X36" s="40">
        <v>5750</v>
      </c>
      <c r="Y36" s="40"/>
      <c r="Z36" s="19">
        <f>M36*35000</f>
        <v>35000</v>
      </c>
      <c r="AA36" s="19">
        <f>M36*3000</f>
        <v>3000</v>
      </c>
      <c r="AB36" s="22">
        <f t="shared" si="1"/>
        <v>43750</v>
      </c>
      <c r="AC36" t="s">
        <v>70</v>
      </c>
      <c r="AD36" t="s">
        <v>1514</v>
      </c>
      <c r="AE36" t="s">
        <v>1515</v>
      </c>
      <c r="AF36" s="5" t="s">
        <v>1636</v>
      </c>
      <c r="AG36" s="6" t="s">
        <v>1511</v>
      </c>
    </row>
    <row r="37" spans="1:33" x14ac:dyDescent="0.3">
      <c r="A37">
        <v>34</v>
      </c>
      <c r="B37" s="54">
        <v>52.062208217621098</v>
      </c>
      <c r="C37" s="53">
        <v>10.0056230770674</v>
      </c>
      <c r="D37" s="24" t="s">
        <v>1634</v>
      </c>
      <c r="E37" t="s">
        <v>1283</v>
      </c>
      <c r="F37" s="11">
        <v>4</v>
      </c>
      <c r="G37" s="11">
        <v>31162</v>
      </c>
      <c r="H37" t="s">
        <v>1515</v>
      </c>
      <c r="I37" s="24"/>
      <c r="J37" t="s">
        <v>60</v>
      </c>
      <c r="K37" t="s">
        <v>75</v>
      </c>
      <c r="L37" t="s">
        <v>61</v>
      </c>
      <c r="M37">
        <v>1</v>
      </c>
      <c r="N37" t="s">
        <v>62</v>
      </c>
      <c r="O37">
        <v>22</v>
      </c>
      <c r="P37" s="3">
        <v>22</v>
      </c>
      <c r="Q37" s="3" t="s">
        <v>74</v>
      </c>
      <c r="S37" s="20">
        <v>2028</v>
      </c>
      <c r="T37" s="12">
        <f t="shared" ref="T37:T41" si="8">M37*88</f>
        <v>88</v>
      </c>
      <c r="U37" s="13" t="s">
        <v>73</v>
      </c>
      <c r="V37" s="15" t="s">
        <v>72</v>
      </c>
      <c r="W37" s="23" t="s">
        <v>71</v>
      </c>
      <c r="X37" s="40">
        <v>5150</v>
      </c>
      <c r="Y37" s="40"/>
      <c r="Z37" s="19">
        <f t="shared" ref="Z37:Z41" si="9">M35*2800</f>
        <v>2800</v>
      </c>
      <c r="AA37" s="19">
        <f t="shared" ref="AA37:AA41" si="10">M37*1700</f>
        <v>1700</v>
      </c>
      <c r="AB37" s="22">
        <f t="shared" si="1"/>
        <v>9650</v>
      </c>
      <c r="AC37" t="s">
        <v>70</v>
      </c>
      <c r="AD37" t="s">
        <v>1514</v>
      </c>
      <c r="AE37" t="s">
        <v>1515</v>
      </c>
      <c r="AF37" s="5" t="s">
        <v>1635</v>
      </c>
      <c r="AG37" s="6" t="s">
        <v>1511</v>
      </c>
    </row>
    <row r="38" spans="1:33" x14ac:dyDescent="0.3">
      <c r="A38">
        <v>35</v>
      </c>
      <c r="B38" s="54">
        <v>52.062208217621098</v>
      </c>
      <c r="C38" s="53">
        <v>10.0056230770674</v>
      </c>
      <c r="D38" s="24" t="s">
        <v>1634</v>
      </c>
      <c r="E38" t="s">
        <v>1283</v>
      </c>
      <c r="F38" s="11">
        <v>4</v>
      </c>
      <c r="G38" s="11">
        <v>31162</v>
      </c>
      <c r="H38" t="s">
        <v>1515</v>
      </c>
      <c r="I38" s="24"/>
      <c r="J38" t="s">
        <v>60</v>
      </c>
      <c r="K38" t="s">
        <v>75</v>
      </c>
      <c r="L38" t="s">
        <v>61</v>
      </c>
      <c r="M38">
        <v>1</v>
      </c>
      <c r="N38" t="s">
        <v>62</v>
      </c>
      <c r="O38">
        <v>22</v>
      </c>
      <c r="P38" s="3">
        <v>22</v>
      </c>
      <c r="Q38" s="3" t="s">
        <v>74</v>
      </c>
      <c r="S38" s="20">
        <v>2025</v>
      </c>
      <c r="T38" s="12">
        <f t="shared" si="8"/>
        <v>88</v>
      </c>
      <c r="U38" s="13" t="s">
        <v>73</v>
      </c>
      <c r="V38" s="15" t="s">
        <v>72</v>
      </c>
      <c r="W38" s="23" t="s">
        <v>71</v>
      </c>
      <c r="X38" s="40">
        <v>5150</v>
      </c>
      <c r="Y38" s="40"/>
      <c r="Z38" s="19">
        <f t="shared" si="9"/>
        <v>2800</v>
      </c>
      <c r="AA38" s="19">
        <f t="shared" si="10"/>
        <v>1700</v>
      </c>
      <c r="AB38" s="22">
        <f t="shared" si="1"/>
        <v>9650</v>
      </c>
      <c r="AC38" t="s">
        <v>70</v>
      </c>
      <c r="AD38" t="s">
        <v>1514</v>
      </c>
      <c r="AE38" t="s">
        <v>1515</v>
      </c>
      <c r="AF38" s="5" t="s">
        <v>1633</v>
      </c>
      <c r="AG38" s="6" t="s">
        <v>1511</v>
      </c>
    </row>
    <row r="39" spans="1:33" x14ac:dyDescent="0.3">
      <c r="A39">
        <v>36</v>
      </c>
      <c r="B39" s="54">
        <v>52.0606542846011</v>
      </c>
      <c r="C39" s="53">
        <v>10.0064087558097</v>
      </c>
      <c r="D39" s="24" t="s">
        <v>1632</v>
      </c>
      <c r="E39" t="s">
        <v>1594</v>
      </c>
      <c r="F39" s="11">
        <v>6</v>
      </c>
      <c r="G39" s="11">
        <v>31162</v>
      </c>
      <c r="H39" t="s">
        <v>1515</v>
      </c>
      <c r="I39" s="24"/>
      <c r="J39" t="s">
        <v>60</v>
      </c>
      <c r="K39" t="s">
        <v>59</v>
      </c>
      <c r="L39" t="s">
        <v>61</v>
      </c>
      <c r="M39">
        <v>1</v>
      </c>
      <c r="N39" t="s">
        <v>62</v>
      </c>
      <c r="O39">
        <v>22</v>
      </c>
      <c r="P39" s="3">
        <v>22</v>
      </c>
      <c r="Q39" s="3" t="s">
        <v>74</v>
      </c>
      <c r="S39" s="20">
        <v>2028</v>
      </c>
      <c r="T39" s="12">
        <f t="shared" si="8"/>
        <v>88</v>
      </c>
      <c r="U39" s="13" t="s">
        <v>73</v>
      </c>
      <c r="V39" s="15" t="s">
        <v>72</v>
      </c>
      <c r="W39" s="23" t="s">
        <v>71</v>
      </c>
      <c r="X39" s="40">
        <v>5150</v>
      </c>
      <c r="Y39" s="40"/>
      <c r="Z39" s="19">
        <f t="shared" si="9"/>
        <v>2800</v>
      </c>
      <c r="AA39" s="19">
        <f t="shared" si="10"/>
        <v>1700</v>
      </c>
      <c r="AB39" s="22">
        <f t="shared" si="1"/>
        <v>9650</v>
      </c>
      <c r="AC39" t="s">
        <v>70</v>
      </c>
      <c r="AD39" t="s">
        <v>1514</v>
      </c>
      <c r="AE39" t="s">
        <v>1515</v>
      </c>
      <c r="AF39" s="5" t="s">
        <v>1631</v>
      </c>
      <c r="AG39" s="6" t="s">
        <v>1511</v>
      </c>
    </row>
    <row r="40" spans="1:33" x14ac:dyDescent="0.3">
      <c r="A40">
        <v>37</v>
      </c>
      <c r="B40" s="54">
        <v>52.057991486872702</v>
      </c>
      <c r="C40" s="53">
        <v>10.0000194950855</v>
      </c>
      <c r="D40" s="24" t="s">
        <v>1630</v>
      </c>
      <c r="E40" t="s">
        <v>1629</v>
      </c>
      <c r="F40" s="11"/>
      <c r="G40" s="11">
        <v>31162</v>
      </c>
      <c r="H40" t="s">
        <v>1515</v>
      </c>
      <c r="I40" s="24"/>
      <c r="J40" t="s">
        <v>60</v>
      </c>
      <c r="K40" t="s">
        <v>536</v>
      </c>
      <c r="L40" t="s">
        <v>61</v>
      </c>
      <c r="M40">
        <v>1</v>
      </c>
      <c r="N40" t="s">
        <v>62</v>
      </c>
      <c r="O40">
        <v>22</v>
      </c>
      <c r="P40" s="3">
        <v>22</v>
      </c>
      <c r="Q40" s="3" t="s">
        <v>74</v>
      </c>
      <c r="S40" s="20">
        <v>2028</v>
      </c>
      <c r="T40" s="12">
        <f t="shared" si="8"/>
        <v>88</v>
      </c>
      <c r="U40" s="13" t="s">
        <v>73</v>
      </c>
      <c r="V40" s="15" t="s">
        <v>72</v>
      </c>
      <c r="W40" s="23" t="s">
        <v>71</v>
      </c>
      <c r="X40" s="40">
        <v>5150</v>
      </c>
      <c r="Y40" s="40"/>
      <c r="Z40" s="19">
        <f t="shared" si="9"/>
        <v>2800</v>
      </c>
      <c r="AA40" s="19">
        <f t="shared" si="10"/>
        <v>1700</v>
      </c>
      <c r="AB40" s="22">
        <f t="shared" si="1"/>
        <v>9650</v>
      </c>
      <c r="AC40" t="s">
        <v>70</v>
      </c>
      <c r="AD40" t="s">
        <v>1514</v>
      </c>
      <c r="AE40" t="s">
        <v>1515</v>
      </c>
      <c r="AF40" s="5" t="s">
        <v>1628</v>
      </c>
      <c r="AG40" s="6" t="s">
        <v>1511</v>
      </c>
    </row>
    <row r="41" spans="1:33" x14ac:dyDescent="0.3">
      <c r="A41">
        <v>38</v>
      </c>
      <c r="B41" s="54">
        <v>52.065815578544601</v>
      </c>
      <c r="C41" s="53">
        <v>10.0140516338284</v>
      </c>
      <c r="D41" s="24" t="s">
        <v>1627</v>
      </c>
      <c r="E41" t="s">
        <v>1626</v>
      </c>
      <c r="F41" s="11">
        <v>28</v>
      </c>
      <c r="G41" s="11">
        <v>31162</v>
      </c>
      <c r="H41" t="s">
        <v>1515</v>
      </c>
      <c r="I41" s="24"/>
      <c r="J41" t="s">
        <v>60</v>
      </c>
      <c r="K41" t="s">
        <v>59</v>
      </c>
      <c r="L41" t="s">
        <v>61</v>
      </c>
      <c r="M41">
        <v>1</v>
      </c>
      <c r="N41" t="s">
        <v>62</v>
      </c>
      <c r="O41">
        <v>22</v>
      </c>
      <c r="P41" s="3">
        <v>22</v>
      </c>
      <c r="Q41" s="3" t="s">
        <v>74</v>
      </c>
      <c r="S41" s="20">
        <v>2028</v>
      </c>
      <c r="T41" s="12">
        <f t="shared" si="8"/>
        <v>88</v>
      </c>
      <c r="U41" s="13" t="s">
        <v>73</v>
      </c>
      <c r="V41" s="15" t="s">
        <v>72</v>
      </c>
      <c r="W41" s="23" t="s">
        <v>71</v>
      </c>
      <c r="X41" s="40">
        <v>5150</v>
      </c>
      <c r="Y41" s="40"/>
      <c r="Z41" s="19">
        <f t="shared" si="9"/>
        <v>2800</v>
      </c>
      <c r="AA41" s="19">
        <f t="shared" si="10"/>
        <v>1700</v>
      </c>
      <c r="AB41" s="22">
        <f t="shared" si="1"/>
        <v>9650</v>
      </c>
      <c r="AC41" t="s">
        <v>70</v>
      </c>
      <c r="AD41" t="s">
        <v>1514</v>
      </c>
      <c r="AE41" t="s">
        <v>1515</v>
      </c>
      <c r="AF41" s="5" t="s">
        <v>1625</v>
      </c>
      <c r="AG41" s="6" t="s">
        <v>1511</v>
      </c>
    </row>
    <row r="42" spans="1:33" x14ac:dyDescent="0.3">
      <c r="A42">
        <v>39</v>
      </c>
      <c r="B42" s="54">
        <v>52.056535744296703</v>
      </c>
      <c r="C42" s="53">
        <v>10.0152859757193</v>
      </c>
      <c r="D42" s="24" t="s">
        <v>1624</v>
      </c>
      <c r="E42" t="s">
        <v>1623</v>
      </c>
      <c r="F42" s="11">
        <v>8</v>
      </c>
      <c r="G42" s="11">
        <v>31162</v>
      </c>
      <c r="H42" t="s">
        <v>1515</v>
      </c>
      <c r="I42" s="24"/>
      <c r="J42" t="s">
        <v>60</v>
      </c>
      <c r="K42" t="s">
        <v>59</v>
      </c>
      <c r="L42" t="s">
        <v>83</v>
      </c>
      <c r="M42">
        <v>1</v>
      </c>
      <c r="N42" t="s">
        <v>109</v>
      </c>
      <c r="O42">
        <v>50</v>
      </c>
      <c r="P42" s="3">
        <v>50</v>
      </c>
      <c r="Q42" s="3" t="s">
        <v>81</v>
      </c>
      <c r="S42" s="20">
        <v>2030</v>
      </c>
      <c r="T42" s="3">
        <f t="shared" ref="T42:T43" si="11">M42*200</f>
        <v>200</v>
      </c>
      <c r="U42" s="13" t="s">
        <v>73</v>
      </c>
      <c r="V42" s="15" t="s">
        <v>72</v>
      </c>
      <c r="W42" s="23" t="s">
        <v>71</v>
      </c>
      <c r="X42" s="40">
        <v>5750</v>
      </c>
      <c r="Y42" s="40"/>
      <c r="Z42" s="19">
        <f t="shared" ref="Z42:Z43" si="12">M42*35000</f>
        <v>35000</v>
      </c>
      <c r="AA42" s="19">
        <f t="shared" ref="AA42:AA43" si="13">M42*3000</f>
        <v>3000</v>
      </c>
      <c r="AB42" s="22">
        <f t="shared" si="1"/>
        <v>43750</v>
      </c>
      <c r="AC42" t="s">
        <v>70</v>
      </c>
      <c r="AD42" t="s">
        <v>1514</v>
      </c>
      <c r="AE42" t="s">
        <v>1515</v>
      </c>
      <c r="AF42" s="5" t="s">
        <v>1622</v>
      </c>
      <c r="AG42" t="s">
        <v>1511</v>
      </c>
    </row>
    <row r="43" spans="1:33" x14ac:dyDescent="0.3">
      <c r="A43">
        <v>40</v>
      </c>
      <c r="B43" s="54">
        <v>52.052968438006602</v>
      </c>
      <c r="C43" s="53">
        <v>10.010042607379701</v>
      </c>
      <c r="D43" s="24" t="s">
        <v>1621</v>
      </c>
      <c r="E43" t="s">
        <v>1620</v>
      </c>
      <c r="F43" s="11"/>
      <c r="G43" s="11">
        <v>31162</v>
      </c>
      <c r="H43" t="s">
        <v>1515</v>
      </c>
      <c r="I43" s="24"/>
      <c r="J43" t="s">
        <v>60</v>
      </c>
      <c r="K43" t="s">
        <v>59</v>
      </c>
      <c r="L43" t="s">
        <v>83</v>
      </c>
      <c r="M43">
        <v>1</v>
      </c>
      <c r="N43" t="s">
        <v>109</v>
      </c>
      <c r="O43">
        <v>50</v>
      </c>
      <c r="P43" s="3">
        <v>50</v>
      </c>
      <c r="Q43" s="3" t="s">
        <v>81</v>
      </c>
      <c r="S43" s="20">
        <v>2030</v>
      </c>
      <c r="T43" s="3">
        <f t="shared" si="11"/>
        <v>200</v>
      </c>
      <c r="U43" s="13" t="s">
        <v>73</v>
      </c>
      <c r="V43" s="15" t="s">
        <v>72</v>
      </c>
      <c r="W43" s="23" t="s">
        <v>71</v>
      </c>
      <c r="X43" s="40">
        <v>5750</v>
      </c>
      <c r="Y43" s="40"/>
      <c r="Z43" s="19">
        <f t="shared" si="12"/>
        <v>35000</v>
      </c>
      <c r="AA43" s="19">
        <f t="shared" si="13"/>
        <v>3000</v>
      </c>
      <c r="AB43" s="22">
        <f t="shared" si="1"/>
        <v>43750</v>
      </c>
      <c r="AC43" t="s">
        <v>70</v>
      </c>
      <c r="AD43" t="s">
        <v>1514</v>
      </c>
      <c r="AE43" t="s">
        <v>1515</v>
      </c>
      <c r="AF43" s="5" t="s">
        <v>1619</v>
      </c>
      <c r="AG43" s="6" t="s">
        <v>1511</v>
      </c>
    </row>
    <row r="44" spans="1:33" x14ac:dyDescent="0.3">
      <c r="A44">
        <v>41</v>
      </c>
      <c r="B44" s="54">
        <v>52.056504315754601</v>
      </c>
      <c r="C44" s="53">
        <v>10.0067486116111</v>
      </c>
      <c r="D44" s="24" t="s">
        <v>1617</v>
      </c>
      <c r="E44" t="s">
        <v>1616</v>
      </c>
      <c r="F44" s="11">
        <v>5</v>
      </c>
      <c r="G44" s="11">
        <v>31162</v>
      </c>
      <c r="H44" t="s">
        <v>1515</v>
      </c>
      <c r="I44" s="24"/>
      <c r="J44" t="s">
        <v>60</v>
      </c>
      <c r="K44" t="s">
        <v>59</v>
      </c>
      <c r="L44" t="s">
        <v>61</v>
      </c>
      <c r="M44">
        <v>1</v>
      </c>
      <c r="N44" t="s">
        <v>62</v>
      </c>
      <c r="O44">
        <v>22</v>
      </c>
      <c r="P44" s="3">
        <v>22</v>
      </c>
      <c r="Q44" s="3" t="s">
        <v>74</v>
      </c>
      <c r="S44" s="20">
        <v>2025</v>
      </c>
      <c r="T44" s="12">
        <f t="shared" ref="T44:T45" si="14">M44*88</f>
        <v>88</v>
      </c>
      <c r="U44" s="13" t="s">
        <v>73</v>
      </c>
      <c r="V44" s="15" t="s">
        <v>72</v>
      </c>
      <c r="W44" s="23" t="s">
        <v>71</v>
      </c>
      <c r="X44" s="40">
        <v>5150</v>
      </c>
      <c r="Y44" s="40"/>
      <c r="Z44" s="19">
        <f t="shared" ref="Z44:Z45" si="15">M42*2800</f>
        <v>2800</v>
      </c>
      <c r="AA44" s="19">
        <f t="shared" ref="AA44:AA45" si="16">M44*1700</f>
        <v>1700</v>
      </c>
      <c r="AB44" s="22">
        <f t="shared" si="1"/>
        <v>9650</v>
      </c>
      <c r="AC44" t="s">
        <v>70</v>
      </c>
      <c r="AD44" t="s">
        <v>1514</v>
      </c>
      <c r="AE44" t="s">
        <v>1515</v>
      </c>
      <c r="AF44" s="5" t="s">
        <v>1618</v>
      </c>
      <c r="AG44" s="6" t="s">
        <v>1511</v>
      </c>
    </row>
    <row r="45" spans="1:33" x14ac:dyDescent="0.3">
      <c r="A45">
        <v>42</v>
      </c>
      <c r="B45" s="54">
        <v>52.056504315754601</v>
      </c>
      <c r="C45" s="53">
        <v>10.0067486116111</v>
      </c>
      <c r="D45" s="24" t="s">
        <v>1617</v>
      </c>
      <c r="E45" t="s">
        <v>1616</v>
      </c>
      <c r="F45" s="11">
        <v>5</v>
      </c>
      <c r="G45" s="11">
        <v>31162</v>
      </c>
      <c r="H45" t="s">
        <v>1515</v>
      </c>
      <c r="I45" s="24"/>
      <c r="J45" t="s">
        <v>60</v>
      </c>
      <c r="K45" t="s">
        <v>59</v>
      </c>
      <c r="L45" t="s">
        <v>61</v>
      </c>
      <c r="M45">
        <v>1</v>
      </c>
      <c r="N45" t="s">
        <v>62</v>
      </c>
      <c r="O45">
        <v>22</v>
      </c>
      <c r="P45" s="3">
        <v>22</v>
      </c>
      <c r="Q45" s="3" t="s">
        <v>74</v>
      </c>
      <c r="S45" s="20">
        <v>2028</v>
      </c>
      <c r="T45" s="12">
        <f t="shared" si="14"/>
        <v>88</v>
      </c>
      <c r="U45" s="13" t="s">
        <v>73</v>
      </c>
      <c r="V45" s="15" t="s">
        <v>72</v>
      </c>
      <c r="W45" s="23" t="s">
        <v>71</v>
      </c>
      <c r="X45" s="40">
        <v>5150</v>
      </c>
      <c r="Y45" s="40"/>
      <c r="Z45" s="19">
        <f t="shared" si="15"/>
        <v>2800</v>
      </c>
      <c r="AA45" s="19">
        <f t="shared" si="16"/>
        <v>1700</v>
      </c>
      <c r="AB45" s="22">
        <f t="shared" si="1"/>
        <v>9650</v>
      </c>
      <c r="AC45" t="s">
        <v>70</v>
      </c>
      <c r="AD45" t="s">
        <v>1514</v>
      </c>
      <c r="AE45" t="s">
        <v>1515</v>
      </c>
      <c r="AF45" s="5" t="s">
        <v>1615</v>
      </c>
      <c r="AG45" s="6" t="s">
        <v>1511</v>
      </c>
    </row>
    <row r="46" spans="1:33" x14ac:dyDescent="0.3">
      <c r="A46">
        <v>43</v>
      </c>
      <c r="B46" s="54">
        <v>52.054688215323402</v>
      </c>
      <c r="C46" s="53">
        <v>10.0043192063511</v>
      </c>
      <c r="D46" s="24" t="s">
        <v>1531</v>
      </c>
      <c r="E46" t="s">
        <v>1598</v>
      </c>
      <c r="F46" s="11">
        <v>60</v>
      </c>
      <c r="G46" s="11">
        <v>31162</v>
      </c>
      <c r="H46" t="s">
        <v>1515</v>
      </c>
      <c r="I46" s="24"/>
      <c r="J46" t="s">
        <v>111</v>
      </c>
      <c r="K46" t="s">
        <v>102</v>
      </c>
      <c r="L46" t="s">
        <v>83</v>
      </c>
      <c r="M46">
        <v>1</v>
      </c>
      <c r="N46" t="s">
        <v>109</v>
      </c>
      <c r="O46">
        <v>50</v>
      </c>
      <c r="P46" s="3">
        <v>50</v>
      </c>
      <c r="Q46" s="3" t="s">
        <v>81</v>
      </c>
      <c r="S46" s="20">
        <v>2028</v>
      </c>
      <c r="T46" s="3">
        <f t="shared" ref="T46:T48" si="17">M46*200</f>
        <v>200</v>
      </c>
      <c r="U46" s="13" t="s">
        <v>73</v>
      </c>
      <c r="V46" s="15" t="s">
        <v>72</v>
      </c>
      <c r="W46" s="23" t="s">
        <v>71</v>
      </c>
      <c r="X46" s="40">
        <v>5750</v>
      </c>
      <c r="Y46" s="40"/>
      <c r="Z46" s="19">
        <f t="shared" ref="Z46:Z48" si="18">M46*35000</f>
        <v>35000</v>
      </c>
      <c r="AA46" s="19">
        <f t="shared" ref="AA46:AA48" si="19">M46*3000</f>
        <v>3000</v>
      </c>
      <c r="AB46" s="22">
        <f t="shared" si="1"/>
        <v>43750</v>
      </c>
      <c r="AC46" t="s">
        <v>70</v>
      </c>
      <c r="AD46" t="s">
        <v>1514</v>
      </c>
      <c r="AE46" t="s">
        <v>1515</v>
      </c>
      <c r="AF46" s="5" t="s">
        <v>1614</v>
      </c>
      <c r="AG46" s="6" t="s">
        <v>1511</v>
      </c>
    </row>
    <row r="47" spans="1:33" x14ac:dyDescent="0.3">
      <c r="A47">
        <v>44</v>
      </c>
      <c r="B47" s="54">
        <v>52.054549179994702</v>
      </c>
      <c r="C47" s="53">
        <v>10.0019535244069</v>
      </c>
      <c r="D47" s="24" t="s">
        <v>1613</v>
      </c>
      <c r="E47" t="s">
        <v>1598</v>
      </c>
      <c r="F47" s="11" t="s">
        <v>1376</v>
      </c>
      <c r="G47" s="11">
        <v>31162</v>
      </c>
      <c r="H47" t="s">
        <v>1515</v>
      </c>
      <c r="I47" s="24"/>
      <c r="J47" t="s">
        <v>111</v>
      </c>
      <c r="K47" t="s">
        <v>59</v>
      </c>
      <c r="L47" t="s">
        <v>83</v>
      </c>
      <c r="M47">
        <v>1</v>
      </c>
      <c r="N47" t="s">
        <v>109</v>
      </c>
      <c r="O47">
        <v>50</v>
      </c>
      <c r="P47" s="3">
        <v>50</v>
      </c>
      <c r="Q47" s="3" t="s">
        <v>81</v>
      </c>
      <c r="S47" s="20">
        <v>2028</v>
      </c>
      <c r="T47" s="3">
        <f t="shared" si="17"/>
        <v>200</v>
      </c>
      <c r="U47" s="13" t="s">
        <v>73</v>
      </c>
      <c r="V47" s="15" t="s">
        <v>72</v>
      </c>
      <c r="W47" s="23" t="s">
        <v>71</v>
      </c>
      <c r="X47" s="40">
        <v>5750</v>
      </c>
      <c r="Y47" s="40"/>
      <c r="Z47" s="19">
        <f t="shared" si="18"/>
        <v>35000</v>
      </c>
      <c r="AA47" s="19">
        <f t="shared" si="19"/>
        <v>3000</v>
      </c>
      <c r="AB47" s="22">
        <f t="shared" si="1"/>
        <v>43750</v>
      </c>
      <c r="AC47" t="s">
        <v>70</v>
      </c>
      <c r="AD47" t="s">
        <v>1514</v>
      </c>
      <c r="AE47" t="s">
        <v>1515</v>
      </c>
      <c r="AF47" s="5" t="s">
        <v>1612</v>
      </c>
      <c r="AG47" s="6" t="s">
        <v>1511</v>
      </c>
    </row>
    <row r="48" spans="1:33" x14ac:dyDescent="0.3">
      <c r="A48">
        <v>45</v>
      </c>
      <c r="B48" s="54">
        <v>52.052823059110203</v>
      </c>
      <c r="C48" s="53">
        <v>10.0016345881329</v>
      </c>
      <c r="D48" s="24" t="s">
        <v>1611</v>
      </c>
      <c r="E48" t="s">
        <v>1598</v>
      </c>
      <c r="F48" s="11" t="s">
        <v>327</v>
      </c>
      <c r="G48" s="11">
        <v>31162</v>
      </c>
      <c r="H48" t="s">
        <v>1515</v>
      </c>
      <c r="I48" s="24"/>
      <c r="J48" t="s">
        <v>111</v>
      </c>
      <c r="K48" t="s">
        <v>102</v>
      </c>
      <c r="L48" t="s">
        <v>83</v>
      </c>
      <c r="M48">
        <v>1</v>
      </c>
      <c r="N48" t="s">
        <v>109</v>
      </c>
      <c r="O48">
        <v>50</v>
      </c>
      <c r="P48" s="3">
        <v>50</v>
      </c>
      <c r="Q48" s="3" t="s">
        <v>81</v>
      </c>
      <c r="S48" s="20">
        <v>2028</v>
      </c>
      <c r="T48" s="3">
        <f t="shared" si="17"/>
        <v>200</v>
      </c>
      <c r="U48" s="13" t="s">
        <v>73</v>
      </c>
      <c r="V48" s="15" t="s">
        <v>72</v>
      </c>
      <c r="W48" s="23" t="s">
        <v>71</v>
      </c>
      <c r="X48" s="40">
        <v>5750</v>
      </c>
      <c r="Y48" s="40"/>
      <c r="Z48" s="19">
        <f t="shared" si="18"/>
        <v>35000</v>
      </c>
      <c r="AA48" s="19">
        <f t="shared" si="19"/>
        <v>3000</v>
      </c>
      <c r="AB48" s="22">
        <f t="shared" si="1"/>
        <v>43750</v>
      </c>
      <c r="AC48" t="s">
        <v>70</v>
      </c>
      <c r="AD48" t="s">
        <v>1514</v>
      </c>
      <c r="AE48" t="s">
        <v>1515</v>
      </c>
      <c r="AF48" s="5" t="s">
        <v>1610</v>
      </c>
      <c r="AG48" s="6" t="s">
        <v>1511</v>
      </c>
    </row>
    <row r="49" spans="1:33" x14ac:dyDescent="0.3">
      <c r="A49">
        <v>46</v>
      </c>
      <c r="B49" s="54">
        <v>52.053203647275801</v>
      </c>
      <c r="C49" s="53">
        <v>9.9994788309571003</v>
      </c>
      <c r="D49" s="24" t="s">
        <v>1609</v>
      </c>
      <c r="E49" t="s">
        <v>1608</v>
      </c>
      <c r="F49" s="11"/>
      <c r="G49" s="11">
        <v>31162</v>
      </c>
      <c r="H49" t="s">
        <v>1515</v>
      </c>
      <c r="I49" s="24"/>
      <c r="J49" t="s">
        <v>111</v>
      </c>
      <c r="K49" t="s">
        <v>536</v>
      </c>
      <c r="L49" t="s">
        <v>61</v>
      </c>
      <c r="M49">
        <v>1</v>
      </c>
      <c r="N49" t="s">
        <v>62</v>
      </c>
      <c r="O49">
        <v>22</v>
      </c>
      <c r="P49" s="3">
        <v>22</v>
      </c>
      <c r="Q49" s="3" t="s">
        <v>74</v>
      </c>
      <c r="S49" s="20">
        <v>2028</v>
      </c>
      <c r="T49" s="12">
        <f>M49*88</f>
        <v>88</v>
      </c>
      <c r="U49" s="13" t="s">
        <v>73</v>
      </c>
      <c r="V49" s="15" t="s">
        <v>72</v>
      </c>
      <c r="W49" s="23" t="s">
        <v>71</v>
      </c>
      <c r="X49" s="40">
        <v>5150</v>
      </c>
      <c r="Y49" s="40"/>
      <c r="Z49" s="19">
        <f>M47*2800</f>
        <v>2800</v>
      </c>
      <c r="AA49" s="19">
        <f>M49*1700</f>
        <v>1700</v>
      </c>
      <c r="AB49" s="22">
        <f t="shared" si="1"/>
        <v>9650</v>
      </c>
      <c r="AC49" t="s">
        <v>70</v>
      </c>
      <c r="AD49" t="s">
        <v>1514</v>
      </c>
      <c r="AE49" t="s">
        <v>1515</v>
      </c>
      <c r="AF49" s="5" t="s">
        <v>1607</v>
      </c>
      <c r="AG49" s="6" t="s">
        <v>1511</v>
      </c>
    </row>
    <row r="50" spans="1:33" x14ac:dyDescent="0.3">
      <c r="A50">
        <v>47</v>
      </c>
      <c r="B50" s="54">
        <v>52.050647941609</v>
      </c>
      <c r="C50" s="53">
        <v>10.001917433998299</v>
      </c>
      <c r="D50" s="24" t="s">
        <v>983</v>
      </c>
      <c r="E50" t="s">
        <v>1598</v>
      </c>
      <c r="F50" s="11">
        <v>22</v>
      </c>
      <c r="G50" s="11">
        <v>31162</v>
      </c>
      <c r="H50" t="s">
        <v>1515</v>
      </c>
      <c r="I50" s="24"/>
      <c r="J50" t="s">
        <v>111</v>
      </c>
      <c r="K50" t="s">
        <v>102</v>
      </c>
      <c r="L50" t="s">
        <v>83</v>
      </c>
      <c r="M50">
        <v>1</v>
      </c>
      <c r="N50" t="s">
        <v>109</v>
      </c>
      <c r="O50">
        <v>50</v>
      </c>
      <c r="P50" s="3">
        <v>50</v>
      </c>
      <c r="Q50" s="3" t="s">
        <v>81</v>
      </c>
      <c r="S50" s="20">
        <v>2028</v>
      </c>
      <c r="T50" s="3">
        <f t="shared" ref="T50:T51" si="20">M50*200</f>
        <v>200</v>
      </c>
      <c r="U50" s="13" t="s">
        <v>73</v>
      </c>
      <c r="V50" s="15" t="s">
        <v>72</v>
      </c>
      <c r="W50" s="23" t="s">
        <v>71</v>
      </c>
      <c r="X50" s="40">
        <v>5750</v>
      </c>
      <c r="Y50" s="40"/>
      <c r="Z50" s="19">
        <f t="shared" ref="Z50:Z51" si="21">M50*35000</f>
        <v>35000</v>
      </c>
      <c r="AA50" s="19">
        <f t="shared" ref="AA50:AA51" si="22">M50*3000</f>
        <v>3000</v>
      </c>
      <c r="AB50" s="22">
        <f t="shared" si="1"/>
        <v>43750</v>
      </c>
      <c r="AC50" t="s">
        <v>70</v>
      </c>
      <c r="AD50" t="s">
        <v>1514</v>
      </c>
      <c r="AE50" t="s">
        <v>1515</v>
      </c>
      <c r="AF50" s="5" t="s">
        <v>1606</v>
      </c>
      <c r="AG50" s="6" t="s">
        <v>1511</v>
      </c>
    </row>
    <row r="51" spans="1:33" x14ac:dyDescent="0.3">
      <c r="A51">
        <v>48</v>
      </c>
      <c r="B51" s="54">
        <v>52.0487063452222</v>
      </c>
      <c r="C51" s="53">
        <v>10.001690949687999</v>
      </c>
      <c r="D51" s="24" t="s">
        <v>1340</v>
      </c>
      <c r="E51" t="s">
        <v>1605</v>
      </c>
      <c r="F51" s="11" t="s">
        <v>1604</v>
      </c>
      <c r="G51" s="11">
        <v>31162</v>
      </c>
      <c r="H51" t="s">
        <v>1515</v>
      </c>
      <c r="I51" s="24"/>
      <c r="J51" t="s">
        <v>111</v>
      </c>
      <c r="K51" t="s">
        <v>102</v>
      </c>
      <c r="L51" t="s">
        <v>83</v>
      </c>
      <c r="M51">
        <v>1</v>
      </c>
      <c r="N51" t="s">
        <v>109</v>
      </c>
      <c r="O51">
        <v>50</v>
      </c>
      <c r="P51" s="3">
        <v>50</v>
      </c>
      <c r="Q51" s="3" t="s">
        <v>81</v>
      </c>
      <c r="S51" s="20">
        <v>2028</v>
      </c>
      <c r="T51" s="3">
        <f t="shared" si="20"/>
        <v>200</v>
      </c>
      <c r="U51" s="13" t="s">
        <v>73</v>
      </c>
      <c r="V51" s="15" t="s">
        <v>72</v>
      </c>
      <c r="W51" s="23" t="s">
        <v>71</v>
      </c>
      <c r="X51" s="40">
        <v>5750</v>
      </c>
      <c r="Y51" s="40"/>
      <c r="Z51" s="19">
        <f t="shared" si="21"/>
        <v>35000</v>
      </c>
      <c r="AA51" s="19">
        <f t="shared" si="22"/>
        <v>3000</v>
      </c>
      <c r="AB51" s="22">
        <f t="shared" si="1"/>
        <v>43750</v>
      </c>
      <c r="AC51" t="s">
        <v>70</v>
      </c>
      <c r="AD51" t="s">
        <v>1514</v>
      </c>
      <c r="AE51" t="s">
        <v>1515</v>
      </c>
      <c r="AF51" s="5" t="s">
        <v>1603</v>
      </c>
      <c r="AG51" s="6" t="s">
        <v>1511</v>
      </c>
    </row>
    <row r="52" spans="1:33" x14ac:dyDescent="0.3">
      <c r="A52">
        <v>49</v>
      </c>
      <c r="B52" s="54">
        <v>52.047495328554</v>
      </c>
      <c r="C52" s="53">
        <v>10.002414604785301</v>
      </c>
      <c r="D52" s="24" t="s">
        <v>1602</v>
      </c>
      <c r="E52" t="s">
        <v>1601</v>
      </c>
      <c r="F52" s="11">
        <v>1</v>
      </c>
      <c r="G52" s="11">
        <v>31162</v>
      </c>
      <c r="H52" t="s">
        <v>1515</v>
      </c>
      <c r="I52" s="24"/>
      <c r="J52" t="s">
        <v>111</v>
      </c>
      <c r="K52" t="s">
        <v>75</v>
      </c>
      <c r="L52" t="s">
        <v>61</v>
      </c>
      <c r="M52">
        <v>1</v>
      </c>
      <c r="N52" t="s">
        <v>62</v>
      </c>
      <c r="O52">
        <v>22</v>
      </c>
      <c r="P52" s="3">
        <v>22</v>
      </c>
      <c r="Q52" s="3" t="s">
        <v>74</v>
      </c>
      <c r="S52" s="20">
        <v>2028</v>
      </c>
      <c r="T52" s="12">
        <f t="shared" ref="T52:T59" si="23">M52*88</f>
        <v>88</v>
      </c>
      <c r="U52" s="13" t="s">
        <v>73</v>
      </c>
      <c r="V52" s="15" t="s">
        <v>72</v>
      </c>
      <c r="W52" s="23" t="s">
        <v>71</v>
      </c>
      <c r="X52" s="40">
        <v>5150</v>
      </c>
      <c r="Y52" s="40"/>
      <c r="Z52" s="19">
        <f>M50*2800</f>
        <v>2800</v>
      </c>
      <c r="AA52" s="19">
        <f>M52*1700</f>
        <v>1700</v>
      </c>
      <c r="AB52" s="22">
        <f t="shared" si="1"/>
        <v>9650</v>
      </c>
      <c r="AC52" t="s">
        <v>70</v>
      </c>
      <c r="AD52" t="s">
        <v>1514</v>
      </c>
      <c r="AE52" t="s">
        <v>1515</v>
      </c>
      <c r="AF52" s="5" t="s">
        <v>1600</v>
      </c>
      <c r="AG52" s="6" t="s">
        <v>1511</v>
      </c>
    </row>
    <row r="53" spans="1:33" x14ac:dyDescent="0.3">
      <c r="A53">
        <v>50</v>
      </c>
      <c r="B53" s="54">
        <v>52.054333144364897</v>
      </c>
      <c r="C53" s="53">
        <v>10.0030131948398</v>
      </c>
      <c r="D53" s="24" t="s">
        <v>1599</v>
      </c>
      <c r="E53" t="s">
        <v>1598</v>
      </c>
      <c r="F53" s="11" t="s">
        <v>1597</v>
      </c>
      <c r="G53" s="11">
        <v>31162</v>
      </c>
      <c r="H53" t="s">
        <v>1515</v>
      </c>
      <c r="I53" s="24"/>
      <c r="J53" t="s">
        <v>60</v>
      </c>
      <c r="K53" t="s">
        <v>75</v>
      </c>
      <c r="L53" t="s">
        <v>61</v>
      </c>
      <c r="M53">
        <v>1</v>
      </c>
      <c r="N53" t="s">
        <v>62</v>
      </c>
      <c r="O53">
        <v>22</v>
      </c>
      <c r="P53" s="3">
        <v>22</v>
      </c>
      <c r="Q53" s="3" t="s">
        <v>63</v>
      </c>
      <c r="S53" s="30" t="s">
        <v>80</v>
      </c>
      <c r="T53" s="70">
        <f t="shared" si="23"/>
        <v>88</v>
      </c>
      <c r="U53" s="29" t="s">
        <v>73</v>
      </c>
      <c r="V53" s="28"/>
      <c r="W53" s="30"/>
      <c r="X53" s="26"/>
      <c r="Y53" s="26"/>
      <c r="Z53" s="26"/>
      <c r="AA53" s="26"/>
      <c r="AB53" s="25">
        <f t="shared" si="1"/>
        <v>0</v>
      </c>
      <c r="AC53" t="s">
        <v>70</v>
      </c>
      <c r="AD53" t="s">
        <v>1514</v>
      </c>
      <c r="AE53" t="s">
        <v>1515</v>
      </c>
      <c r="AF53" s="5" t="s">
        <v>1596</v>
      </c>
      <c r="AG53" s="6" t="s">
        <v>1511</v>
      </c>
    </row>
    <row r="54" spans="1:33" x14ac:dyDescent="0.3">
      <c r="A54">
        <v>51</v>
      </c>
      <c r="B54" s="54">
        <v>52.061222539518099</v>
      </c>
      <c r="C54" s="53">
        <v>10.007261343535999</v>
      </c>
      <c r="D54" s="24" t="s">
        <v>1595</v>
      </c>
      <c r="E54" t="s">
        <v>1594</v>
      </c>
      <c r="F54" s="11">
        <v>10</v>
      </c>
      <c r="G54" s="11">
        <v>31162</v>
      </c>
      <c r="H54" t="s">
        <v>1515</v>
      </c>
      <c r="I54" s="24"/>
      <c r="J54" t="s">
        <v>60</v>
      </c>
      <c r="K54" t="s">
        <v>75</v>
      </c>
      <c r="L54" t="s">
        <v>61</v>
      </c>
      <c r="M54">
        <v>1</v>
      </c>
      <c r="N54" t="s">
        <v>62</v>
      </c>
      <c r="O54">
        <v>22</v>
      </c>
      <c r="P54" s="3">
        <v>22</v>
      </c>
      <c r="Q54" s="3" t="s">
        <v>63</v>
      </c>
      <c r="S54" s="30" t="s">
        <v>80</v>
      </c>
      <c r="T54" s="70">
        <f t="shared" si="23"/>
        <v>88</v>
      </c>
      <c r="U54" s="29" t="s">
        <v>73</v>
      </c>
      <c r="V54" s="28"/>
      <c r="W54" s="30"/>
      <c r="X54" s="26"/>
      <c r="Y54" s="26"/>
      <c r="Z54" s="26"/>
      <c r="AA54" s="26"/>
      <c r="AB54" s="25">
        <f t="shared" si="1"/>
        <v>0</v>
      </c>
      <c r="AC54" t="s">
        <v>70</v>
      </c>
      <c r="AD54" t="s">
        <v>1514</v>
      </c>
      <c r="AE54" t="s">
        <v>1515</v>
      </c>
      <c r="AF54" s="5" t="s">
        <v>1593</v>
      </c>
      <c r="AG54" s="6" t="s">
        <v>1511</v>
      </c>
    </row>
    <row r="55" spans="1:33" x14ac:dyDescent="0.3">
      <c r="A55">
        <v>52</v>
      </c>
      <c r="B55" s="54">
        <v>52.054780000000001</v>
      </c>
      <c r="C55" s="53">
        <v>10.003584</v>
      </c>
      <c r="D55" s="24" t="s">
        <v>857</v>
      </c>
      <c r="E55" t="s">
        <v>1598</v>
      </c>
      <c r="F55" s="11"/>
      <c r="G55" s="11">
        <v>31162</v>
      </c>
      <c r="H55" t="s">
        <v>1515</v>
      </c>
      <c r="I55" s="24"/>
      <c r="J55" t="s">
        <v>111</v>
      </c>
      <c r="K55" t="s">
        <v>102</v>
      </c>
      <c r="L55" t="s">
        <v>110</v>
      </c>
      <c r="M55">
        <v>2</v>
      </c>
      <c r="N55" t="s">
        <v>109</v>
      </c>
      <c r="O55">
        <v>150</v>
      </c>
      <c r="P55" s="3">
        <v>300</v>
      </c>
      <c r="Q55" s="3" t="s">
        <v>108</v>
      </c>
      <c r="S55" s="30" t="s">
        <v>80</v>
      </c>
      <c r="T55" s="70"/>
      <c r="U55" s="29" t="s">
        <v>73</v>
      </c>
      <c r="V55" s="28"/>
      <c r="W55" s="30"/>
      <c r="X55" s="26"/>
      <c r="Y55" s="26"/>
      <c r="Z55" s="26"/>
      <c r="AA55" s="26"/>
      <c r="AB55" s="25"/>
      <c r="AC55" t="s">
        <v>70</v>
      </c>
      <c r="AD55" t="s">
        <v>1514</v>
      </c>
      <c r="AE55" t="s">
        <v>1515</v>
      </c>
      <c r="AF55" s="5" t="s">
        <v>1837</v>
      </c>
      <c r="AG55" s="6" t="s">
        <v>1511</v>
      </c>
    </row>
    <row r="56" spans="1:33" x14ac:dyDescent="0.3">
      <c r="A56">
        <v>53</v>
      </c>
      <c r="B56" s="54">
        <v>52.047086999999998</v>
      </c>
      <c r="C56" s="53">
        <v>10.008376999999999</v>
      </c>
      <c r="D56" s="24" t="s">
        <v>1839</v>
      </c>
      <c r="E56" t="s">
        <v>1523</v>
      </c>
      <c r="F56" s="11"/>
      <c r="G56" s="11">
        <v>31162</v>
      </c>
      <c r="H56" t="s">
        <v>1515</v>
      </c>
      <c r="I56" s="24"/>
      <c r="J56" t="s">
        <v>111</v>
      </c>
      <c r="K56" t="s">
        <v>102</v>
      </c>
      <c r="L56" t="s">
        <v>110</v>
      </c>
      <c r="M56">
        <v>2</v>
      </c>
      <c r="N56" t="s">
        <v>109</v>
      </c>
      <c r="O56">
        <v>150</v>
      </c>
      <c r="P56" s="3">
        <v>300</v>
      </c>
      <c r="Q56" s="3" t="s">
        <v>108</v>
      </c>
      <c r="S56" s="30" t="s">
        <v>80</v>
      </c>
      <c r="T56" s="70"/>
      <c r="U56" s="29" t="s">
        <v>73</v>
      </c>
      <c r="V56" s="28"/>
      <c r="W56" s="30"/>
      <c r="X56" s="26"/>
      <c r="Y56" s="26"/>
      <c r="Z56" s="26"/>
      <c r="AA56" s="26"/>
      <c r="AB56" s="25"/>
      <c r="AC56" t="s">
        <v>70</v>
      </c>
      <c r="AD56" t="s">
        <v>1514</v>
      </c>
      <c r="AE56" t="s">
        <v>1515</v>
      </c>
      <c r="AF56" s="5" t="s">
        <v>1838</v>
      </c>
      <c r="AG56" s="6" t="s">
        <v>1511</v>
      </c>
    </row>
    <row r="57" spans="1:33" x14ac:dyDescent="0.3">
      <c r="A57">
        <v>54</v>
      </c>
      <c r="B57" s="54">
        <v>52.032871359372898</v>
      </c>
      <c r="C57" s="53">
        <v>10.003656872222701</v>
      </c>
      <c r="D57" s="24" t="s">
        <v>1591</v>
      </c>
      <c r="E57" t="s">
        <v>1590</v>
      </c>
      <c r="F57" s="11"/>
      <c r="G57" s="11">
        <v>31162</v>
      </c>
      <c r="H57" t="s">
        <v>1515</v>
      </c>
      <c r="I57" s="24"/>
      <c r="J57" t="s">
        <v>60</v>
      </c>
      <c r="K57" t="s">
        <v>59</v>
      </c>
      <c r="L57" t="s">
        <v>61</v>
      </c>
      <c r="M57">
        <v>1</v>
      </c>
      <c r="N57" t="s">
        <v>62</v>
      </c>
      <c r="O57">
        <v>22</v>
      </c>
      <c r="P57" s="3">
        <v>22</v>
      </c>
      <c r="Q57" s="3" t="s">
        <v>74</v>
      </c>
      <c r="S57" s="20">
        <v>2025</v>
      </c>
      <c r="T57" s="12">
        <f t="shared" si="23"/>
        <v>88</v>
      </c>
      <c r="U57" s="13" t="s">
        <v>73</v>
      </c>
      <c r="V57" s="15" t="s">
        <v>72</v>
      </c>
      <c r="W57" s="23" t="s">
        <v>71</v>
      </c>
      <c r="X57" s="40">
        <v>5150</v>
      </c>
      <c r="Y57" s="40"/>
      <c r="Z57" s="19">
        <f>M53*2800</f>
        <v>2800</v>
      </c>
      <c r="AA57" s="19">
        <f t="shared" ref="AA57:AA59" si="24">M57*1700</f>
        <v>1700</v>
      </c>
      <c r="AB57" s="22">
        <f t="shared" si="1"/>
        <v>9650</v>
      </c>
      <c r="AC57" t="s">
        <v>70</v>
      </c>
      <c r="AD57" t="s">
        <v>1514</v>
      </c>
      <c r="AE57" t="s">
        <v>1579</v>
      </c>
      <c r="AF57" s="5" t="s">
        <v>1592</v>
      </c>
      <c r="AG57" s="6" t="s">
        <v>1511</v>
      </c>
    </row>
    <row r="58" spans="1:33" x14ac:dyDescent="0.3">
      <c r="A58">
        <v>55</v>
      </c>
      <c r="B58" s="54">
        <v>52.032871359372898</v>
      </c>
      <c r="C58" s="53">
        <v>10.003656872222701</v>
      </c>
      <c r="D58" s="24" t="s">
        <v>1591</v>
      </c>
      <c r="E58" t="s">
        <v>1590</v>
      </c>
      <c r="F58" s="11"/>
      <c r="G58" s="11">
        <v>31162</v>
      </c>
      <c r="H58" t="s">
        <v>1515</v>
      </c>
      <c r="I58" s="24"/>
      <c r="J58" t="s">
        <v>60</v>
      </c>
      <c r="K58" t="s">
        <v>59</v>
      </c>
      <c r="L58" t="s">
        <v>61</v>
      </c>
      <c r="M58">
        <v>1</v>
      </c>
      <c r="N58" t="s">
        <v>62</v>
      </c>
      <c r="O58">
        <v>22</v>
      </c>
      <c r="P58" s="3">
        <v>22</v>
      </c>
      <c r="Q58" s="3" t="s">
        <v>74</v>
      </c>
      <c r="S58" s="20">
        <v>2028</v>
      </c>
      <c r="T58" s="12">
        <f t="shared" si="23"/>
        <v>88</v>
      </c>
      <c r="U58" s="13" t="s">
        <v>73</v>
      </c>
      <c r="V58" s="15" t="s">
        <v>72</v>
      </c>
      <c r="W58" s="23" t="s">
        <v>71</v>
      </c>
      <c r="X58" s="40">
        <v>5150</v>
      </c>
      <c r="Y58" s="40"/>
      <c r="Z58" s="19">
        <f>M54*2800</f>
        <v>2800</v>
      </c>
      <c r="AA58" s="19">
        <f t="shared" si="24"/>
        <v>1700</v>
      </c>
      <c r="AB58" s="22">
        <f t="shared" si="1"/>
        <v>9650</v>
      </c>
      <c r="AC58" t="s">
        <v>70</v>
      </c>
      <c r="AD58" t="s">
        <v>1514</v>
      </c>
      <c r="AE58" t="s">
        <v>1579</v>
      </c>
      <c r="AF58" s="5" t="s">
        <v>1589</v>
      </c>
      <c r="AG58" s="6" t="s">
        <v>1511</v>
      </c>
    </row>
    <row r="59" spans="1:33" x14ac:dyDescent="0.3">
      <c r="A59">
        <v>56</v>
      </c>
      <c r="B59" s="54">
        <v>52.0261486781082</v>
      </c>
      <c r="C59" s="53">
        <v>10.009135878597201</v>
      </c>
      <c r="D59" s="24" t="s">
        <v>1587</v>
      </c>
      <c r="E59" t="s">
        <v>1586</v>
      </c>
      <c r="F59" s="11">
        <v>5</v>
      </c>
      <c r="G59" s="11">
        <v>31162</v>
      </c>
      <c r="H59" t="s">
        <v>1515</v>
      </c>
      <c r="I59" s="24"/>
      <c r="J59" t="s">
        <v>60</v>
      </c>
      <c r="K59" t="s">
        <v>102</v>
      </c>
      <c r="L59" t="s">
        <v>61</v>
      </c>
      <c r="M59">
        <v>1</v>
      </c>
      <c r="N59" t="s">
        <v>62</v>
      </c>
      <c r="O59">
        <v>22</v>
      </c>
      <c r="P59" s="3">
        <v>22</v>
      </c>
      <c r="Q59" s="3" t="s">
        <v>74</v>
      </c>
      <c r="S59" s="20">
        <v>2025</v>
      </c>
      <c r="T59" s="12">
        <f t="shared" si="23"/>
        <v>88</v>
      </c>
      <c r="U59" s="13" t="s">
        <v>73</v>
      </c>
      <c r="V59" s="15" t="s">
        <v>72</v>
      </c>
      <c r="W59" s="23" t="s">
        <v>71</v>
      </c>
      <c r="X59" s="40">
        <v>5150</v>
      </c>
      <c r="Y59" s="40"/>
      <c r="Z59" s="19">
        <f t="shared" ref="Z59" si="25">M57*2800</f>
        <v>2800</v>
      </c>
      <c r="AA59" s="19">
        <f t="shared" si="24"/>
        <v>1700</v>
      </c>
      <c r="AB59" s="22">
        <f t="shared" si="1"/>
        <v>9650</v>
      </c>
      <c r="AC59" t="s">
        <v>70</v>
      </c>
      <c r="AD59" t="s">
        <v>1514</v>
      </c>
      <c r="AE59" t="s">
        <v>1579</v>
      </c>
      <c r="AF59" s="5" t="s">
        <v>1588</v>
      </c>
      <c r="AG59" s="6" t="s">
        <v>1511</v>
      </c>
    </row>
    <row r="60" spans="1:33" x14ac:dyDescent="0.3">
      <c r="A60">
        <v>57</v>
      </c>
      <c r="B60" s="54">
        <v>52.0261486781082</v>
      </c>
      <c r="C60" s="53">
        <v>10.009135878597201</v>
      </c>
      <c r="D60" s="24" t="s">
        <v>1587</v>
      </c>
      <c r="E60" t="s">
        <v>1586</v>
      </c>
      <c r="F60" s="11">
        <v>5</v>
      </c>
      <c r="G60" s="11">
        <v>31162</v>
      </c>
      <c r="H60" t="s">
        <v>1515</v>
      </c>
      <c r="I60" s="24"/>
      <c r="J60" t="s">
        <v>60</v>
      </c>
      <c r="K60" t="s">
        <v>536</v>
      </c>
      <c r="L60" t="s">
        <v>83</v>
      </c>
      <c r="M60">
        <v>1</v>
      </c>
      <c r="N60" t="s">
        <v>109</v>
      </c>
      <c r="O60">
        <v>50</v>
      </c>
      <c r="P60" s="3">
        <v>50</v>
      </c>
      <c r="Q60" s="3" t="s">
        <v>81</v>
      </c>
      <c r="S60" s="20">
        <v>2028</v>
      </c>
      <c r="T60" s="3">
        <f>M60*200</f>
        <v>200</v>
      </c>
      <c r="U60" s="13" t="s">
        <v>73</v>
      </c>
      <c r="V60" s="15" t="s">
        <v>72</v>
      </c>
      <c r="W60" s="23" t="s">
        <v>71</v>
      </c>
      <c r="X60" s="40">
        <v>5750</v>
      </c>
      <c r="Y60" s="40"/>
      <c r="Z60" s="19">
        <f>M60*35000</f>
        <v>35000</v>
      </c>
      <c r="AA60" s="19">
        <f>M60*3000</f>
        <v>3000</v>
      </c>
      <c r="AB60" s="22">
        <f t="shared" si="1"/>
        <v>43750</v>
      </c>
      <c r="AC60" t="s">
        <v>70</v>
      </c>
      <c r="AD60" t="s">
        <v>1514</v>
      </c>
      <c r="AE60" t="s">
        <v>1579</v>
      </c>
      <c r="AF60" s="5" t="s">
        <v>1585</v>
      </c>
      <c r="AG60" s="6" t="s">
        <v>1511</v>
      </c>
    </row>
    <row r="61" spans="1:33" x14ac:dyDescent="0.3">
      <c r="A61">
        <v>58</v>
      </c>
      <c r="B61" s="54">
        <v>52.022756822244901</v>
      </c>
      <c r="C61" s="53">
        <v>10.003245814944</v>
      </c>
      <c r="D61" s="24" t="s">
        <v>1584</v>
      </c>
      <c r="E61" t="s">
        <v>1583</v>
      </c>
      <c r="F61" s="11">
        <v>38</v>
      </c>
      <c r="G61" s="11">
        <v>31162</v>
      </c>
      <c r="H61" t="s">
        <v>1515</v>
      </c>
      <c r="I61" s="24"/>
      <c r="J61" t="s">
        <v>60</v>
      </c>
      <c r="K61" t="s">
        <v>59</v>
      </c>
      <c r="L61" t="s">
        <v>61</v>
      </c>
      <c r="M61">
        <v>1</v>
      </c>
      <c r="N61" t="s">
        <v>62</v>
      </c>
      <c r="O61">
        <v>22</v>
      </c>
      <c r="P61" s="3">
        <v>22</v>
      </c>
      <c r="Q61" s="3" t="s">
        <v>74</v>
      </c>
      <c r="S61" s="20">
        <v>2028</v>
      </c>
      <c r="T61" s="12">
        <f t="shared" ref="T61:T63" si="26">M61*88</f>
        <v>88</v>
      </c>
      <c r="U61" s="13" t="s">
        <v>73</v>
      </c>
      <c r="V61" s="15" t="s">
        <v>72</v>
      </c>
      <c r="W61" s="23" t="s">
        <v>71</v>
      </c>
      <c r="X61" s="40">
        <v>5150</v>
      </c>
      <c r="Y61" s="40"/>
      <c r="Z61" s="19">
        <f t="shared" ref="Z61:Z63" si="27">M59*2800</f>
        <v>2800</v>
      </c>
      <c r="AA61" s="19">
        <f t="shared" ref="AA61:AA63" si="28">M61*1700</f>
        <v>1700</v>
      </c>
      <c r="AB61" s="22">
        <f t="shared" si="1"/>
        <v>9650</v>
      </c>
      <c r="AC61" t="s">
        <v>70</v>
      </c>
      <c r="AD61" t="s">
        <v>1514</v>
      </c>
      <c r="AE61" t="s">
        <v>1579</v>
      </c>
      <c r="AF61" s="5" t="s">
        <v>1582</v>
      </c>
      <c r="AG61" s="6" t="s">
        <v>1511</v>
      </c>
    </row>
    <row r="62" spans="1:33" x14ac:dyDescent="0.3">
      <c r="A62">
        <v>59</v>
      </c>
      <c r="B62" s="54">
        <v>52.022029957961102</v>
      </c>
      <c r="C62" s="53">
        <v>9.9988800090739804</v>
      </c>
      <c r="D62" s="24" t="s">
        <v>1581</v>
      </c>
      <c r="E62" t="s">
        <v>1580</v>
      </c>
      <c r="F62" s="11">
        <v>1</v>
      </c>
      <c r="G62" s="11">
        <v>31162</v>
      </c>
      <c r="H62" t="s">
        <v>1515</v>
      </c>
      <c r="I62" s="24"/>
      <c r="J62" t="s">
        <v>60</v>
      </c>
      <c r="K62" t="s">
        <v>59</v>
      </c>
      <c r="L62" t="s">
        <v>61</v>
      </c>
      <c r="M62">
        <v>1</v>
      </c>
      <c r="N62" t="s">
        <v>62</v>
      </c>
      <c r="O62">
        <v>22</v>
      </c>
      <c r="P62" s="3">
        <v>22</v>
      </c>
      <c r="Q62" s="3" t="s">
        <v>74</v>
      </c>
      <c r="S62" s="20">
        <v>2028</v>
      </c>
      <c r="T62" s="12">
        <f t="shared" si="26"/>
        <v>88</v>
      </c>
      <c r="U62" s="13" t="s">
        <v>73</v>
      </c>
      <c r="V62" s="15" t="s">
        <v>72</v>
      </c>
      <c r="W62" s="23" t="s">
        <v>71</v>
      </c>
      <c r="X62" s="40">
        <v>5150</v>
      </c>
      <c r="Y62" s="40"/>
      <c r="Z62" s="19">
        <f t="shared" si="27"/>
        <v>2800</v>
      </c>
      <c r="AA62" s="19">
        <f t="shared" si="28"/>
        <v>1700</v>
      </c>
      <c r="AB62" s="22">
        <f t="shared" si="1"/>
        <v>9650</v>
      </c>
      <c r="AC62" t="s">
        <v>70</v>
      </c>
      <c r="AD62" t="s">
        <v>1514</v>
      </c>
      <c r="AE62" t="s">
        <v>1579</v>
      </c>
      <c r="AF62" s="5" t="s">
        <v>1578</v>
      </c>
      <c r="AG62" s="6" t="s">
        <v>1511</v>
      </c>
    </row>
    <row r="63" spans="1:33" x14ac:dyDescent="0.3">
      <c r="A63">
        <v>60</v>
      </c>
      <c r="B63" s="54">
        <v>52.0283805276677</v>
      </c>
      <c r="C63" s="53">
        <v>9.98667723609835</v>
      </c>
      <c r="D63" s="24" t="s">
        <v>1577</v>
      </c>
      <c r="E63" t="s">
        <v>1576</v>
      </c>
      <c r="F63" s="11" t="s">
        <v>1575</v>
      </c>
      <c r="G63" s="11">
        <v>31162</v>
      </c>
      <c r="H63" t="s">
        <v>1515</v>
      </c>
      <c r="I63" s="24"/>
      <c r="J63" t="s">
        <v>60</v>
      </c>
      <c r="K63" t="s">
        <v>59</v>
      </c>
      <c r="L63" t="s">
        <v>61</v>
      </c>
      <c r="M63">
        <v>1</v>
      </c>
      <c r="N63" t="s">
        <v>62</v>
      </c>
      <c r="O63">
        <v>22</v>
      </c>
      <c r="P63" s="3">
        <v>22</v>
      </c>
      <c r="Q63" s="3" t="s">
        <v>74</v>
      </c>
      <c r="S63" s="20">
        <v>2028</v>
      </c>
      <c r="T63" s="12">
        <f t="shared" si="26"/>
        <v>88</v>
      </c>
      <c r="U63" s="13" t="s">
        <v>73</v>
      </c>
      <c r="V63" s="15" t="s">
        <v>72</v>
      </c>
      <c r="W63" s="23" t="s">
        <v>71</v>
      </c>
      <c r="X63" s="40">
        <v>5150</v>
      </c>
      <c r="Y63" s="40"/>
      <c r="Z63" s="19">
        <f t="shared" si="27"/>
        <v>2800</v>
      </c>
      <c r="AA63" s="19">
        <f t="shared" si="28"/>
        <v>1700</v>
      </c>
      <c r="AB63" s="22">
        <f t="shared" si="1"/>
        <v>9650</v>
      </c>
      <c r="AC63" t="s">
        <v>70</v>
      </c>
      <c r="AD63" t="s">
        <v>1514</v>
      </c>
      <c r="AE63" t="s">
        <v>1574</v>
      </c>
      <c r="AF63" s="5" t="s">
        <v>1573</v>
      </c>
      <c r="AG63" s="6" t="s">
        <v>1511</v>
      </c>
    </row>
    <row r="64" spans="1:33" x14ac:dyDescent="0.3">
      <c r="A64">
        <v>61</v>
      </c>
      <c r="B64" s="54">
        <v>52.0729169054446</v>
      </c>
      <c r="C64" s="53">
        <v>10.0120576082779</v>
      </c>
      <c r="D64" s="24" t="s">
        <v>1572</v>
      </c>
      <c r="E64" t="s">
        <v>1571</v>
      </c>
      <c r="F64" s="11">
        <v>5</v>
      </c>
      <c r="G64" s="11">
        <v>31162</v>
      </c>
      <c r="H64" t="s">
        <v>1515</v>
      </c>
      <c r="I64" s="24"/>
      <c r="J64" t="s">
        <v>60</v>
      </c>
      <c r="K64" t="s">
        <v>59</v>
      </c>
      <c r="L64" t="s">
        <v>83</v>
      </c>
      <c r="M64">
        <v>1</v>
      </c>
      <c r="N64" t="s">
        <v>109</v>
      </c>
      <c r="O64">
        <v>50</v>
      </c>
      <c r="P64" s="3">
        <v>50</v>
      </c>
      <c r="Q64" s="3" t="s">
        <v>81</v>
      </c>
      <c r="S64" s="20">
        <v>2028</v>
      </c>
      <c r="T64" s="3">
        <f>M64*200</f>
        <v>200</v>
      </c>
      <c r="U64" s="13" t="s">
        <v>73</v>
      </c>
      <c r="V64" s="15" t="s">
        <v>72</v>
      </c>
      <c r="W64" s="23" t="s">
        <v>71</v>
      </c>
      <c r="X64" s="40">
        <v>5750</v>
      </c>
      <c r="Y64" s="40"/>
      <c r="Z64" s="19">
        <f>M64*35000</f>
        <v>35000</v>
      </c>
      <c r="AA64" s="19">
        <f>M64*3000</f>
        <v>3000</v>
      </c>
      <c r="AB64" s="22">
        <f t="shared" si="1"/>
        <v>43750</v>
      </c>
      <c r="AC64" t="s">
        <v>70</v>
      </c>
      <c r="AD64" t="s">
        <v>1514</v>
      </c>
      <c r="AE64" t="s">
        <v>1562</v>
      </c>
      <c r="AF64" s="5" t="s">
        <v>1570</v>
      </c>
      <c r="AG64" s="6" t="s">
        <v>1511</v>
      </c>
    </row>
    <row r="65" spans="1:33" x14ac:dyDescent="0.3">
      <c r="A65">
        <v>62</v>
      </c>
      <c r="B65" s="54">
        <v>52.071534309455899</v>
      </c>
      <c r="C65" s="53">
        <v>10.0181751221716</v>
      </c>
      <c r="D65" s="24" t="s">
        <v>1569</v>
      </c>
      <c r="E65" t="s">
        <v>1566</v>
      </c>
      <c r="F65" s="11">
        <v>1</v>
      </c>
      <c r="G65" s="11">
        <v>31162</v>
      </c>
      <c r="H65" t="s">
        <v>1515</v>
      </c>
      <c r="I65" s="24"/>
      <c r="J65" t="s">
        <v>60</v>
      </c>
      <c r="K65" t="s">
        <v>59</v>
      </c>
      <c r="L65" t="s">
        <v>61</v>
      </c>
      <c r="M65">
        <v>1</v>
      </c>
      <c r="N65" t="s">
        <v>62</v>
      </c>
      <c r="O65">
        <v>22</v>
      </c>
      <c r="P65" s="3">
        <v>22</v>
      </c>
      <c r="Q65" s="3" t="s">
        <v>74</v>
      </c>
      <c r="S65" s="20">
        <v>2028</v>
      </c>
      <c r="T65" s="12">
        <f t="shared" ref="T65:T68" si="29">M65*88</f>
        <v>88</v>
      </c>
      <c r="U65" s="13" t="s">
        <v>73</v>
      </c>
      <c r="V65" s="15" t="s">
        <v>72</v>
      </c>
      <c r="W65" s="23" t="s">
        <v>71</v>
      </c>
      <c r="X65" s="40">
        <v>5150</v>
      </c>
      <c r="Y65" s="40"/>
      <c r="Z65" s="19">
        <f>M63*2800</f>
        <v>2800</v>
      </c>
      <c r="AA65" s="19">
        <f>M65*1700</f>
        <v>1700</v>
      </c>
      <c r="AB65" s="22">
        <f t="shared" si="1"/>
        <v>9650</v>
      </c>
      <c r="AC65" t="s">
        <v>70</v>
      </c>
      <c r="AD65" t="s">
        <v>1514</v>
      </c>
      <c r="AE65" t="s">
        <v>1562</v>
      </c>
      <c r="AF65" s="5" t="s">
        <v>1568</v>
      </c>
      <c r="AG65" s="6" t="s">
        <v>1511</v>
      </c>
    </row>
    <row r="66" spans="1:33" x14ac:dyDescent="0.3">
      <c r="A66">
        <v>63</v>
      </c>
      <c r="B66" s="54">
        <v>52.071582177489297</v>
      </c>
      <c r="C66" s="53">
        <v>10.0181290035061</v>
      </c>
      <c r="D66" s="24" t="s">
        <v>1567</v>
      </c>
      <c r="E66" t="s">
        <v>1566</v>
      </c>
      <c r="F66" s="11">
        <v>6</v>
      </c>
      <c r="G66" s="11">
        <v>31162</v>
      </c>
      <c r="H66" t="s">
        <v>1515</v>
      </c>
      <c r="I66" s="24"/>
      <c r="J66" t="s">
        <v>60</v>
      </c>
      <c r="K66" t="s">
        <v>59</v>
      </c>
      <c r="L66" t="s">
        <v>61</v>
      </c>
      <c r="M66">
        <v>1</v>
      </c>
      <c r="N66" t="s">
        <v>62</v>
      </c>
      <c r="O66">
        <v>22</v>
      </c>
      <c r="P66" s="3">
        <v>22</v>
      </c>
      <c r="Q66" s="3" t="s">
        <v>63</v>
      </c>
      <c r="S66" s="30" t="s">
        <v>80</v>
      </c>
      <c r="T66" s="70">
        <f t="shared" si="29"/>
        <v>88</v>
      </c>
      <c r="U66" s="29" t="s">
        <v>73</v>
      </c>
      <c r="V66" s="28"/>
      <c r="W66" s="30"/>
      <c r="X66" s="26"/>
      <c r="Y66" s="26"/>
      <c r="Z66" s="26"/>
      <c r="AA66" s="26"/>
      <c r="AB66" s="25">
        <f t="shared" si="1"/>
        <v>0</v>
      </c>
      <c r="AC66" t="s">
        <v>70</v>
      </c>
      <c r="AD66" t="s">
        <v>1514</v>
      </c>
      <c r="AE66" t="s">
        <v>1562</v>
      </c>
      <c r="AF66" s="5" t="s">
        <v>1565</v>
      </c>
      <c r="AG66" s="6" t="s">
        <v>1511</v>
      </c>
    </row>
    <row r="67" spans="1:33" x14ac:dyDescent="0.3">
      <c r="A67">
        <v>64</v>
      </c>
      <c r="B67" s="54">
        <v>52.072897175298202</v>
      </c>
      <c r="C67" s="53">
        <v>10.022222376392101</v>
      </c>
      <c r="D67" s="24" t="s">
        <v>1564</v>
      </c>
      <c r="E67" t="s">
        <v>1563</v>
      </c>
      <c r="F67" s="11">
        <v>3</v>
      </c>
      <c r="G67" s="11">
        <v>31162</v>
      </c>
      <c r="H67" t="s">
        <v>1515</v>
      </c>
      <c r="I67" s="24"/>
      <c r="J67" t="s">
        <v>111</v>
      </c>
      <c r="K67" t="s">
        <v>244</v>
      </c>
      <c r="L67" t="s">
        <v>61</v>
      </c>
      <c r="M67">
        <v>1</v>
      </c>
      <c r="N67" t="s">
        <v>62</v>
      </c>
      <c r="O67">
        <v>22</v>
      </c>
      <c r="P67" s="3">
        <v>22</v>
      </c>
      <c r="Q67" s="3" t="s">
        <v>63</v>
      </c>
      <c r="S67" s="30" t="s">
        <v>80</v>
      </c>
      <c r="T67" s="70">
        <f t="shared" si="29"/>
        <v>88</v>
      </c>
      <c r="U67" s="29" t="s">
        <v>73</v>
      </c>
      <c r="V67" s="28"/>
      <c r="W67" s="30"/>
      <c r="X67" s="26"/>
      <c r="Y67" s="26"/>
      <c r="Z67" s="26"/>
      <c r="AA67" s="26"/>
      <c r="AB67" s="25">
        <f t="shared" si="1"/>
        <v>0</v>
      </c>
      <c r="AC67" t="s">
        <v>70</v>
      </c>
      <c r="AD67" t="s">
        <v>1514</v>
      </c>
      <c r="AE67" t="s">
        <v>1562</v>
      </c>
      <c r="AF67" s="5" t="s">
        <v>1561</v>
      </c>
      <c r="AG67" s="6" t="s">
        <v>1511</v>
      </c>
    </row>
    <row r="68" spans="1:33" x14ac:dyDescent="0.3">
      <c r="A68">
        <v>65</v>
      </c>
      <c r="B68" s="54">
        <v>52.097407224983101</v>
      </c>
      <c r="C68" s="53">
        <v>10.019999114422699</v>
      </c>
      <c r="D68" s="24" t="s">
        <v>1560</v>
      </c>
      <c r="E68" t="s">
        <v>181</v>
      </c>
      <c r="F68" s="11">
        <v>7</v>
      </c>
      <c r="G68" s="11">
        <v>31162</v>
      </c>
      <c r="H68" t="s">
        <v>1515</v>
      </c>
      <c r="I68" s="24"/>
      <c r="J68" t="s">
        <v>60</v>
      </c>
      <c r="K68" t="s">
        <v>75</v>
      </c>
      <c r="L68" t="s">
        <v>61</v>
      </c>
      <c r="M68">
        <v>1</v>
      </c>
      <c r="N68" t="s">
        <v>62</v>
      </c>
      <c r="O68">
        <v>22</v>
      </c>
      <c r="P68" s="3">
        <v>22</v>
      </c>
      <c r="Q68" s="3" t="s">
        <v>74</v>
      </c>
      <c r="S68" s="20">
        <v>2025</v>
      </c>
      <c r="T68" s="12">
        <f t="shared" si="29"/>
        <v>88</v>
      </c>
      <c r="U68" s="13" t="s">
        <v>73</v>
      </c>
      <c r="V68" s="15" t="s">
        <v>72</v>
      </c>
      <c r="W68" s="23" t="s">
        <v>71</v>
      </c>
      <c r="X68" s="40">
        <v>5150</v>
      </c>
      <c r="Y68" s="40"/>
      <c r="Z68" s="19">
        <f>M66*2800</f>
        <v>2800</v>
      </c>
      <c r="AA68" s="19">
        <f>M68*1700</f>
        <v>1700</v>
      </c>
      <c r="AB68" s="22">
        <f t="shared" si="1"/>
        <v>9650</v>
      </c>
      <c r="AC68" t="s">
        <v>70</v>
      </c>
      <c r="AD68" t="s">
        <v>1514</v>
      </c>
      <c r="AE68" t="s">
        <v>1556</v>
      </c>
      <c r="AF68" s="5" t="s">
        <v>1559</v>
      </c>
      <c r="AG68" s="6" t="s">
        <v>1511</v>
      </c>
    </row>
    <row r="69" spans="1:33" x14ac:dyDescent="0.3">
      <c r="A69">
        <v>66</v>
      </c>
      <c r="B69" s="54">
        <v>52.095068608514701</v>
      </c>
      <c r="C69" s="53">
        <v>10.0148771129148</v>
      </c>
      <c r="D69" s="24" t="s">
        <v>1558</v>
      </c>
      <c r="E69" t="s">
        <v>1557</v>
      </c>
      <c r="F69" s="11">
        <v>1</v>
      </c>
      <c r="G69" s="11">
        <v>31162</v>
      </c>
      <c r="H69" t="s">
        <v>1515</v>
      </c>
      <c r="I69" s="24"/>
      <c r="J69" t="s">
        <v>111</v>
      </c>
      <c r="K69" t="s">
        <v>102</v>
      </c>
      <c r="L69" t="s">
        <v>110</v>
      </c>
      <c r="M69">
        <v>1</v>
      </c>
      <c r="N69" t="s">
        <v>109</v>
      </c>
      <c r="O69">
        <v>150</v>
      </c>
      <c r="P69" s="3">
        <v>150</v>
      </c>
      <c r="Q69" s="3" t="s">
        <v>108</v>
      </c>
      <c r="S69" s="20">
        <v>2028</v>
      </c>
      <c r="T69" s="3">
        <f>M69*300</f>
        <v>300</v>
      </c>
      <c r="U69" s="13" t="s">
        <v>73</v>
      </c>
      <c r="V69" s="15" t="s">
        <v>94</v>
      </c>
      <c r="W69" s="23" t="s">
        <v>93</v>
      </c>
      <c r="X69" s="40">
        <v>39589</v>
      </c>
      <c r="Y69" s="40"/>
      <c r="Z69" s="19">
        <f>M69*45000</f>
        <v>45000</v>
      </c>
      <c r="AA69" s="19">
        <f>M69*5500</f>
        <v>5500</v>
      </c>
      <c r="AB69" s="22">
        <f t="shared" si="1"/>
        <v>90089</v>
      </c>
      <c r="AC69" t="s">
        <v>70</v>
      </c>
      <c r="AD69" t="s">
        <v>1514</v>
      </c>
      <c r="AE69" t="s">
        <v>1556</v>
      </c>
      <c r="AF69" s="5" t="s">
        <v>1555</v>
      </c>
      <c r="AG69" s="6" t="s">
        <v>1511</v>
      </c>
    </row>
    <row r="70" spans="1:33" x14ac:dyDescent="0.3">
      <c r="A70">
        <v>67</v>
      </c>
      <c r="B70" s="54">
        <v>52.1023530880382</v>
      </c>
      <c r="C70" s="53">
        <v>10.038146022995599</v>
      </c>
      <c r="D70" s="24" t="s">
        <v>1554</v>
      </c>
      <c r="E70" t="s">
        <v>129</v>
      </c>
      <c r="F70" s="11">
        <v>36</v>
      </c>
      <c r="G70" s="11">
        <v>31162</v>
      </c>
      <c r="H70" t="s">
        <v>1515</v>
      </c>
      <c r="I70" s="24"/>
      <c r="J70" t="s">
        <v>60</v>
      </c>
      <c r="K70" t="s">
        <v>75</v>
      </c>
      <c r="L70" t="s">
        <v>61</v>
      </c>
      <c r="M70">
        <v>1</v>
      </c>
      <c r="N70" t="s">
        <v>62</v>
      </c>
      <c r="O70">
        <v>22</v>
      </c>
      <c r="P70" s="3">
        <v>22</v>
      </c>
      <c r="Q70" s="3" t="s">
        <v>74</v>
      </c>
      <c r="S70" s="20">
        <v>2025</v>
      </c>
      <c r="T70" s="12">
        <f>M70*88</f>
        <v>88</v>
      </c>
      <c r="U70" s="13" t="s">
        <v>73</v>
      </c>
      <c r="V70" s="15" t="s">
        <v>72</v>
      </c>
      <c r="W70" s="23" t="s">
        <v>71</v>
      </c>
      <c r="X70" s="40">
        <v>5150</v>
      </c>
      <c r="Y70" s="40"/>
      <c r="Z70" s="19">
        <f>M68*2800</f>
        <v>2800</v>
      </c>
      <c r="AA70" s="19">
        <f>M70*1700</f>
        <v>1700</v>
      </c>
      <c r="AB70" s="22">
        <f t="shared" ref="AB70:AB133" si="30">SUM(X70:AA70)</f>
        <v>9650</v>
      </c>
      <c r="AC70" t="s">
        <v>70</v>
      </c>
      <c r="AD70" t="s">
        <v>1514</v>
      </c>
      <c r="AE70" t="s">
        <v>1551</v>
      </c>
      <c r="AF70" s="5" t="s">
        <v>1553</v>
      </c>
      <c r="AG70" s="6" t="s">
        <v>1511</v>
      </c>
    </row>
    <row r="71" spans="1:33" x14ac:dyDescent="0.3">
      <c r="A71">
        <v>68</v>
      </c>
      <c r="B71" s="54">
        <v>52.103523546389503</v>
      </c>
      <c r="C71" s="53">
        <v>10.0324642074076</v>
      </c>
      <c r="D71" s="24" t="s">
        <v>1552</v>
      </c>
      <c r="E71" t="s">
        <v>129</v>
      </c>
      <c r="F71" s="11">
        <v>15</v>
      </c>
      <c r="G71" s="11">
        <v>31162</v>
      </c>
      <c r="H71" t="s">
        <v>1515</v>
      </c>
      <c r="I71" s="24"/>
      <c r="J71" t="s">
        <v>60</v>
      </c>
      <c r="K71" t="s">
        <v>75</v>
      </c>
      <c r="L71" t="s">
        <v>110</v>
      </c>
      <c r="M71">
        <v>1</v>
      </c>
      <c r="N71" t="s">
        <v>109</v>
      </c>
      <c r="O71">
        <v>150</v>
      </c>
      <c r="P71" s="3">
        <v>150</v>
      </c>
      <c r="Q71" s="3" t="s">
        <v>108</v>
      </c>
      <c r="S71" s="20">
        <v>2030</v>
      </c>
      <c r="T71" s="3">
        <f>M71*300</f>
        <v>300</v>
      </c>
      <c r="U71" s="13" t="s">
        <v>73</v>
      </c>
      <c r="V71" s="15" t="s">
        <v>94</v>
      </c>
      <c r="W71" s="23" t="s">
        <v>93</v>
      </c>
      <c r="X71" s="40">
        <v>39589</v>
      </c>
      <c r="Y71" s="40"/>
      <c r="Z71" s="19">
        <f>M71*45000</f>
        <v>45000</v>
      </c>
      <c r="AA71" s="19">
        <f>M71*5500</f>
        <v>5500</v>
      </c>
      <c r="AB71" s="22">
        <f t="shared" si="30"/>
        <v>90089</v>
      </c>
      <c r="AC71" t="s">
        <v>70</v>
      </c>
      <c r="AD71" t="s">
        <v>1514</v>
      </c>
      <c r="AE71" t="s">
        <v>1551</v>
      </c>
      <c r="AF71" s="5" t="s">
        <v>1550</v>
      </c>
      <c r="AG71" s="6" t="s">
        <v>1511</v>
      </c>
    </row>
    <row r="72" spans="1:33" x14ac:dyDescent="0.3">
      <c r="A72">
        <v>69</v>
      </c>
      <c r="B72" s="54">
        <v>52.093602149222598</v>
      </c>
      <c r="C72" s="53">
        <v>10.0722028870501</v>
      </c>
      <c r="D72" s="24" t="s">
        <v>1549</v>
      </c>
      <c r="E72" t="s">
        <v>1549</v>
      </c>
      <c r="F72" s="11">
        <v>3</v>
      </c>
      <c r="G72" s="11">
        <v>31162</v>
      </c>
      <c r="H72" t="s">
        <v>1515</v>
      </c>
      <c r="I72" s="24"/>
      <c r="J72" t="s">
        <v>60</v>
      </c>
      <c r="K72" t="s">
        <v>75</v>
      </c>
      <c r="L72" t="s">
        <v>61</v>
      </c>
      <c r="M72">
        <v>1</v>
      </c>
      <c r="N72" t="s">
        <v>62</v>
      </c>
      <c r="O72">
        <v>22</v>
      </c>
      <c r="P72" s="3">
        <v>22</v>
      </c>
      <c r="Q72" s="3" t="s">
        <v>74</v>
      </c>
      <c r="S72" s="20">
        <v>2030</v>
      </c>
      <c r="T72" s="12">
        <f t="shared" ref="T72:T76" si="31">M72*88</f>
        <v>88</v>
      </c>
      <c r="U72" s="13" t="s">
        <v>73</v>
      </c>
      <c r="V72" s="15" t="s">
        <v>72</v>
      </c>
      <c r="W72" s="23" t="s">
        <v>71</v>
      </c>
      <c r="X72" s="40">
        <v>5150</v>
      </c>
      <c r="Y72" s="40"/>
      <c r="Z72" s="19">
        <f t="shared" ref="Z72:Z76" si="32">M70*2800</f>
        <v>2800</v>
      </c>
      <c r="AA72" s="19">
        <f t="shared" ref="AA72:AA76" si="33">M72*1700</f>
        <v>1700</v>
      </c>
      <c r="AB72" s="22">
        <f t="shared" si="30"/>
        <v>9650</v>
      </c>
      <c r="AC72" t="s">
        <v>70</v>
      </c>
      <c r="AD72" t="s">
        <v>1514</v>
      </c>
      <c r="AE72" t="s">
        <v>1548</v>
      </c>
      <c r="AF72" s="5" t="s">
        <v>1547</v>
      </c>
      <c r="AG72" s="6" t="s">
        <v>1511</v>
      </c>
    </row>
    <row r="73" spans="1:33" x14ac:dyDescent="0.3">
      <c r="A73">
        <v>70</v>
      </c>
      <c r="B73" s="54">
        <v>52.094859035832897</v>
      </c>
      <c r="C73" s="53">
        <v>10.0350660681134</v>
      </c>
      <c r="D73" s="24" t="s">
        <v>1546</v>
      </c>
      <c r="E73" t="s">
        <v>1545</v>
      </c>
      <c r="F73" s="11">
        <v>9</v>
      </c>
      <c r="G73" s="11">
        <v>31162</v>
      </c>
      <c r="H73" t="s">
        <v>1515</v>
      </c>
      <c r="I73" s="24"/>
      <c r="J73" t="s">
        <v>60</v>
      </c>
      <c r="K73" t="s">
        <v>75</v>
      </c>
      <c r="L73" t="s">
        <v>61</v>
      </c>
      <c r="M73">
        <v>1</v>
      </c>
      <c r="N73" t="s">
        <v>62</v>
      </c>
      <c r="O73">
        <v>22</v>
      </c>
      <c r="P73" s="3">
        <v>22</v>
      </c>
      <c r="Q73" s="3" t="s">
        <v>74</v>
      </c>
      <c r="S73" s="20">
        <v>2030</v>
      </c>
      <c r="T73" s="12">
        <f t="shared" si="31"/>
        <v>88</v>
      </c>
      <c r="U73" s="13" t="s">
        <v>73</v>
      </c>
      <c r="V73" s="15" t="s">
        <v>72</v>
      </c>
      <c r="W73" s="23" t="s">
        <v>71</v>
      </c>
      <c r="X73" s="40">
        <v>5150</v>
      </c>
      <c r="Y73" s="40"/>
      <c r="Z73" s="19">
        <f t="shared" si="32"/>
        <v>2800</v>
      </c>
      <c r="AA73" s="19">
        <f t="shared" si="33"/>
        <v>1700</v>
      </c>
      <c r="AB73" s="22">
        <f t="shared" si="30"/>
        <v>9650</v>
      </c>
      <c r="AC73" t="s">
        <v>70</v>
      </c>
      <c r="AD73" t="s">
        <v>1514</v>
      </c>
      <c r="AE73" t="s">
        <v>1544</v>
      </c>
      <c r="AF73" s="5" t="s">
        <v>1543</v>
      </c>
      <c r="AG73" s="6" t="s">
        <v>1511</v>
      </c>
    </row>
    <row r="74" spans="1:33" x14ac:dyDescent="0.3">
      <c r="A74">
        <v>71</v>
      </c>
      <c r="B74" s="54">
        <v>52.116354111242202</v>
      </c>
      <c r="C74" s="53">
        <v>10.0287283337974</v>
      </c>
      <c r="D74" s="24" t="s">
        <v>1542</v>
      </c>
      <c r="E74" t="s">
        <v>849</v>
      </c>
      <c r="F74" s="11">
        <v>7</v>
      </c>
      <c r="G74" s="11">
        <v>31162</v>
      </c>
      <c r="H74" t="s">
        <v>1515</v>
      </c>
      <c r="I74" s="24"/>
      <c r="J74" t="s">
        <v>111</v>
      </c>
      <c r="K74" t="s">
        <v>292</v>
      </c>
      <c r="L74" t="s">
        <v>61</v>
      </c>
      <c r="M74">
        <v>1</v>
      </c>
      <c r="N74" t="s">
        <v>62</v>
      </c>
      <c r="O74">
        <v>22</v>
      </c>
      <c r="P74" s="3">
        <v>22</v>
      </c>
      <c r="Q74" s="3" t="s">
        <v>74</v>
      </c>
      <c r="S74" s="20">
        <v>2025</v>
      </c>
      <c r="T74" s="12">
        <f t="shared" si="31"/>
        <v>88</v>
      </c>
      <c r="U74" s="13" t="s">
        <v>73</v>
      </c>
      <c r="V74" s="15" t="s">
        <v>72</v>
      </c>
      <c r="W74" s="23" t="s">
        <v>71</v>
      </c>
      <c r="X74" s="40">
        <v>5150</v>
      </c>
      <c r="Y74" s="40"/>
      <c r="Z74" s="19">
        <f t="shared" si="32"/>
        <v>2800</v>
      </c>
      <c r="AA74" s="19">
        <f t="shared" si="33"/>
        <v>1700</v>
      </c>
      <c r="AB74" s="22">
        <f t="shared" si="30"/>
        <v>9650</v>
      </c>
      <c r="AC74" t="s">
        <v>70</v>
      </c>
      <c r="AD74" t="s">
        <v>1514</v>
      </c>
      <c r="AE74" t="s">
        <v>1540</v>
      </c>
      <c r="AF74" s="5" t="s">
        <v>1541</v>
      </c>
      <c r="AG74" s="6" t="s">
        <v>1511</v>
      </c>
    </row>
    <row r="75" spans="1:33" x14ac:dyDescent="0.3">
      <c r="A75">
        <v>72</v>
      </c>
      <c r="B75" s="54">
        <v>52.113914559834498</v>
      </c>
      <c r="C75" s="53">
        <v>10.0255979470677</v>
      </c>
      <c r="D75" s="24" t="s">
        <v>191</v>
      </c>
      <c r="E75" t="s">
        <v>191</v>
      </c>
      <c r="F75" s="11">
        <v>7</v>
      </c>
      <c r="G75" s="11">
        <v>31162</v>
      </c>
      <c r="H75" t="s">
        <v>1515</v>
      </c>
      <c r="I75" s="24"/>
      <c r="J75" t="s">
        <v>60</v>
      </c>
      <c r="K75" t="s">
        <v>75</v>
      </c>
      <c r="L75" t="s">
        <v>61</v>
      </c>
      <c r="M75">
        <v>1</v>
      </c>
      <c r="N75" t="s">
        <v>62</v>
      </c>
      <c r="O75">
        <v>22</v>
      </c>
      <c r="P75" s="3">
        <v>22</v>
      </c>
      <c r="Q75" s="3" t="s">
        <v>74</v>
      </c>
      <c r="S75" s="20">
        <v>2030</v>
      </c>
      <c r="T75" s="12">
        <f t="shared" si="31"/>
        <v>88</v>
      </c>
      <c r="U75" s="13" t="s">
        <v>73</v>
      </c>
      <c r="V75" s="15" t="s">
        <v>72</v>
      </c>
      <c r="W75" s="23" t="s">
        <v>71</v>
      </c>
      <c r="X75" s="40">
        <v>5150</v>
      </c>
      <c r="Y75" s="40"/>
      <c r="Z75" s="19">
        <f t="shared" si="32"/>
        <v>2800</v>
      </c>
      <c r="AA75" s="19">
        <f t="shared" si="33"/>
        <v>1700</v>
      </c>
      <c r="AB75" s="22">
        <f t="shared" si="30"/>
        <v>9650</v>
      </c>
      <c r="AC75" t="s">
        <v>70</v>
      </c>
      <c r="AD75" t="s">
        <v>1514</v>
      </c>
      <c r="AE75" t="s">
        <v>1540</v>
      </c>
      <c r="AF75" s="5" t="s">
        <v>1539</v>
      </c>
      <c r="AG75" s="6" t="s">
        <v>1511</v>
      </c>
    </row>
    <row r="76" spans="1:33" x14ac:dyDescent="0.3">
      <c r="A76">
        <v>73</v>
      </c>
      <c r="B76" s="54">
        <v>52.100902284674198</v>
      </c>
      <c r="C76" s="53">
        <v>10.0670485998895</v>
      </c>
      <c r="D76" s="24" t="s">
        <v>1538</v>
      </c>
      <c r="E76" t="s">
        <v>1538</v>
      </c>
      <c r="F76" s="11">
        <v>3</v>
      </c>
      <c r="G76" s="11">
        <v>31162</v>
      </c>
      <c r="H76" t="s">
        <v>1515</v>
      </c>
      <c r="I76" s="24"/>
      <c r="J76" t="s">
        <v>60</v>
      </c>
      <c r="K76" t="s">
        <v>75</v>
      </c>
      <c r="L76" t="s">
        <v>61</v>
      </c>
      <c r="M76">
        <v>1</v>
      </c>
      <c r="N76" t="s">
        <v>62</v>
      </c>
      <c r="O76">
        <v>22</v>
      </c>
      <c r="P76" s="3">
        <v>22</v>
      </c>
      <c r="Q76" s="3" t="s">
        <v>74</v>
      </c>
      <c r="S76" s="20">
        <v>2030</v>
      </c>
      <c r="T76" s="12">
        <f t="shared" si="31"/>
        <v>88</v>
      </c>
      <c r="U76" s="13" t="s">
        <v>73</v>
      </c>
      <c r="V76" s="15" t="s">
        <v>72</v>
      </c>
      <c r="W76" s="23" t="s">
        <v>71</v>
      </c>
      <c r="X76" s="40">
        <v>5150</v>
      </c>
      <c r="Y76" s="40"/>
      <c r="Z76" s="19">
        <f t="shared" si="32"/>
        <v>2800</v>
      </c>
      <c r="AA76" s="19">
        <f t="shared" si="33"/>
        <v>1700</v>
      </c>
      <c r="AB76" s="22">
        <f t="shared" si="30"/>
        <v>9650</v>
      </c>
      <c r="AC76" t="s">
        <v>70</v>
      </c>
      <c r="AD76" t="s">
        <v>1514</v>
      </c>
      <c r="AE76" t="s">
        <v>1537</v>
      </c>
      <c r="AF76" s="5" t="s">
        <v>1536</v>
      </c>
      <c r="AG76" s="6" t="s">
        <v>1511</v>
      </c>
    </row>
    <row r="77" spans="1:33" x14ac:dyDescent="0.3">
      <c r="A77">
        <v>74</v>
      </c>
      <c r="B77" s="54">
        <v>52.026529140076697</v>
      </c>
      <c r="C77" s="53">
        <v>10.001757548633501</v>
      </c>
      <c r="D77" s="24" t="s">
        <v>1535</v>
      </c>
      <c r="E77" t="s">
        <v>1534</v>
      </c>
      <c r="F77" s="11">
        <v>1</v>
      </c>
      <c r="G77" s="11">
        <v>31162</v>
      </c>
      <c r="H77" t="s">
        <v>1515</v>
      </c>
      <c r="I77" s="24"/>
      <c r="J77" t="s">
        <v>111</v>
      </c>
      <c r="K77" t="s">
        <v>102</v>
      </c>
      <c r="L77" t="s">
        <v>83</v>
      </c>
      <c r="M77">
        <v>1</v>
      </c>
      <c r="N77" t="s">
        <v>109</v>
      </c>
      <c r="O77">
        <v>50</v>
      </c>
      <c r="P77" s="3">
        <v>50</v>
      </c>
      <c r="Q77" s="3" t="s">
        <v>81</v>
      </c>
      <c r="S77" s="20">
        <v>2028</v>
      </c>
      <c r="T77" s="3">
        <f t="shared" ref="T77:T79" si="34">M77*200</f>
        <v>200</v>
      </c>
      <c r="U77" s="13" t="s">
        <v>73</v>
      </c>
      <c r="V77" s="15" t="s">
        <v>72</v>
      </c>
      <c r="W77" s="23" t="s">
        <v>71</v>
      </c>
      <c r="X77" s="40">
        <v>5750</v>
      </c>
      <c r="Y77" s="40"/>
      <c r="Z77" s="19">
        <f t="shared" ref="Z77:Z79" si="35">M77*35000</f>
        <v>35000</v>
      </c>
      <c r="AA77" s="19">
        <f t="shared" ref="AA77:AA79" si="36">M77*3000</f>
        <v>3000</v>
      </c>
      <c r="AB77" s="22">
        <f t="shared" si="30"/>
        <v>43750</v>
      </c>
      <c r="AC77" t="s">
        <v>70</v>
      </c>
      <c r="AD77" t="s">
        <v>1514</v>
      </c>
      <c r="AE77" t="s">
        <v>1533</v>
      </c>
      <c r="AF77" s="5" t="s">
        <v>1532</v>
      </c>
      <c r="AG77" s="6" t="s">
        <v>1511</v>
      </c>
    </row>
    <row r="78" spans="1:33" x14ac:dyDescent="0.3">
      <c r="A78">
        <v>75</v>
      </c>
      <c r="B78" s="54">
        <v>52.048289310911301</v>
      </c>
      <c r="C78" s="53">
        <v>10.007318196692101</v>
      </c>
      <c r="D78" s="24" t="s">
        <v>1531</v>
      </c>
      <c r="E78" t="s">
        <v>1523</v>
      </c>
      <c r="F78" s="11">
        <v>2</v>
      </c>
      <c r="G78" s="11">
        <v>31162</v>
      </c>
      <c r="H78" t="s">
        <v>1515</v>
      </c>
      <c r="I78" s="24"/>
      <c r="J78" t="s">
        <v>111</v>
      </c>
      <c r="K78" t="s">
        <v>102</v>
      </c>
      <c r="L78" t="s">
        <v>83</v>
      </c>
      <c r="M78">
        <v>1</v>
      </c>
      <c r="N78" t="s">
        <v>109</v>
      </c>
      <c r="O78">
        <v>50</v>
      </c>
      <c r="P78" s="3">
        <v>50</v>
      </c>
      <c r="Q78" s="3" t="s">
        <v>81</v>
      </c>
      <c r="S78" s="20">
        <v>2028</v>
      </c>
      <c r="T78" s="3">
        <f t="shared" si="34"/>
        <v>200</v>
      </c>
      <c r="U78" s="13" t="s">
        <v>73</v>
      </c>
      <c r="V78" s="15" t="s">
        <v>72</v>
      </c>
      <c r="W78" s="23" t="s">
        <v>71</v>
      </c>
      <c r="X78" s="40">
        <v>5750</v>
      </c>
      <c r="Y78" s="40"/>
      <c r="Z78" s="19">
        <f t="shared" si="35"/>
        <v>35000</v>
      </c>
      <c r="AA78" s="19">
        <f t="shared" si="36"/>
        <v>3000</v>
      </c>
      <c r="AB78" s="22">
        <f t="shared" si="30"/>
        <v>43750</v>
      </c>
      <c r="AC78" t="s">
        <v>70</v>
      </c>
      <c r="AD78" t="s">
        <v>1514</v>
      </c>
      <c r="AE78" t="s">
        <v>1522</v>
      </c>
      <c r="AF78" s="5" t="s">
        <v>1530</v>
      </c>
      <c r="AG78" s="6" t="s">
        <v>1511</v>
      </c>
    </row>
    <row r="79" spans="1:33" x14ac:dyDescent="0.3">
      <c r="A79">
        <v>76</v>
      </c>
      <c r="B79" s="54">
        <v>52.045905425834803</v>
      </c>
      <c r="C79" s="53">
        <v>10.019023538944699</v>
      </c>
      <c r="D79" s="24" t="s">
        <v>1529</v>
      </c>
      <c r="E79" t="s">
        <v>1528</v>
      </c>
      <c r="F79" s="11">
        <v>11</v>
      </c>
      <c r="G79" s="11">
        <v>31162</v>
      </c>
      <c r="H79" t="s">
        <v>1515</v>
      </c>
      <c r="I79" s="24"/>
      <c r="J79" t="s">
        <v>111</v>
      </c>
      <c r="K79" t="s">
        <v>102</v>
      </c>
      <c r="L79" t="s">
        <v>83</v>
      </c>
      <c r="M79">
        <v>1</v>
      </c>
      <c r="N79" t="s">
        <v>109</v>
      </c>
      <c r="O79">
        <v>50</v>
      </c>
      <c r="P79" s="3">
        <v>50</v>
      </c>
      <c r="Q79" s="3" t="s">
        <v>81</v>
      </c>
      <c r="S79" s="20">
        <v>2028</v>
      </c>
      <c r="T79" s="3">
        <f t="shared" si="34"/>
        <v>200</v>
      </c>
      <c r="U79" s="13" t="s">
        <v>73</v>
      </c>
      <c r="V79" s="15" t="s">
        <v>72</v>
      </c>
      <c r="W79" s="23" t="s">
        <v>71</v>
      </c>
      <c r="X79" s="40">
        <v>5750</v>
      </c>
      <c r="Y79" s="40"/>
      <c r="Z79" s="19">
        <f t="shared" si="35"/>
        <v>35000</v>
      </c>
      <c r="AA79" s="19">
        <f t="shared" si="36"/>
        <v>3000</v>
      </c>
      <c r="AB79" s="22">
        <f t="shared" si="30"/>
        <v>43750</v>
      </c>
      <c r="AC79" t="s">
        <v>70</v>
      </c>
      <c r="AD79" t="s">
        <v>1514</v>
      </c>
      <c r="AE79" t="s">
        <v>1522</v>
      </c>
      <c r="AF79" s="5" t="s">
        <v>1527</v>
      </c>
      <c r="AG79" s="6" t="s">
        <v>1511</v>
      </c>
    </row>
    <row r="80" spans="1:33" x14ac:dyDescent="0.3">
      <c r="A80">
        <v>77</v>
      </c>
      <c r="B80" s="54">
        <v>52.048332725593802</v>
      </c>
      <c r="C80" s="53">
        <v>10.0060618035705</v>
      </c>
      <c r="D80" s="24" t="s">
        <v>1526</v>
      </c>
      <c r="E80" t="s">
        <v>1523</v>
      </c>
      <c r="F80" s="11">
        <v>1</v>
      </c>
      <c r="G80" s="11">
        <v>31162</v>
      </c>
      <c r="H80" t="s">
        <v>1515</v>
      </c>
      <c r="I80" s="24"/>
      <c r="J80" t="s">
        <v>111</v>
      </c>
      <c r="K80" t="s">
        <v>102</v>
      </c>
      <c r="L80" t="s">
        <v>61</v>
      </c>
      <c r="M80">
        <v>1</v>
      </c>
      <c r="N80" t="s">
        <v>62</v>
      </c>
      <c r="O80">
        <v>22</v>
      </c>
      <c r="P80" s="3">
        <v>22</v>
      </c>
      <c r="Q80" s="3" t="s">
        <v>63</v>
      </c>
      <c r="S80" s="30" t="s">
        <v>80</v>
      </c>
      <c r="T80" s="70">
        <f>M80*88</f>
        <v>88</v>
      </c>
      <c r="U80" s="29" t="s">
        <v>73</v>
      </c>
      <c r="V80" s="28"/>
      <c r="W80" s="30"/>
      <c r="X80" s="26"/>
      <c r="Y80" s="26"/>
      <c r="Z80" s="26"/>
      <c r="AA80" s="26"/>
      <c r="AB80" s="25">
        <f t="shared" si="30"/>
        <v>0</v>
      </c>
      <c r="AC80" t="s">
        <v>70</v>
      </c>
      <c r="AD80" t="s">
        <v>1514</v>
      </c>
      <c r="AE80" t="s">
        <v>1522</v>
      </c>
      <c r="AF80" s="5" t="s">
        <v>1525</v>
      </c>
      <c r="AG80" s="6" t="s">
        <v>1511</v>
      </c>
    </row>
    <row r="81" spans="1:33" x14ac:dyDescent="0.3">
      <c r="A81">
        <v>78</v>
      </c>
      <c r="B81" s="54">
        <v>52.048332725593802</v>
      </c>
      <c r="C81" s="53">
        <v>10.0060618035705</v>
      </c>
      <c r="D81" s="24" t="s">
        <v>1524</v>
      </c>
      <c r="E81" t="s">
        <v>1523</v>
      </c>
      <c r="F81" s="11">
        <v>1</v>
      </c>
      <c r="G81" s="11">
        <v>31162</v>
      </c>
      <c r="H81" t="s">
        <v>1515</v>
      </c>
      <c r="I81" s="24"/>
      <c r="J81" t="s">
        <v>111</v>
      </c>
      <c r="K81" t="s">
        <v>102</v>
      </c>
      <c r="L81" t="s">
        <v>61</v>
      </c>
      <c r="M81">
        <v>1</v>
      </c>
      <c r="N81" t="s">
        <v>62</v>
      </c>
      <c r="O81">
        <v>11</v>
      </c>
      <c r="P81" s="3">
        <v>11</v>
      </c>
      <c r="Q81" s="3" t="s">
        <v>63</v>
      </c>
      <c r="S81" s="30" t="s">
        <v>80</v>
      </c>
      <c r="T81" s="27">
        <f>M81*44</f>
        <v>44</v>
      </c>
      <c r="U81" s="29" t="s">
        <v>73</v>
      </c>
      <c r="V81" s="28"/>
      <c r="W81" s="30"/>
      <c r="X81" s="26"/>
      <c r="Y81" s="26"/>
      <c r="Z81" s="26"/>
      <c r="AA81" s="26"/>
      <c r="AB81" s="25">
        <f t="shared" si="30"/>
        <v>0</v>
      </c>
      <c r="AC81" t="s">
        <v>70</v>
      </c>
      <c r="AD81" t="s">
        <v>1514</v>
      </c>
      <c r="AE81" t="s">
        <v>1522</v>
      </c>
      <c r="AF81" s="5" t="s">
        <v>1521</v>
      </c>
      <c r="AG81" s="6" t="s">
        <v>1511</v>
      </c>
    </row>
    <row r="82" spans="1:33" x14ac:dyDescent="0.3">
      <c r="A82">
        <v>79</v>
      </c>
      <c r="B82" s="54">
        <v>52.081326724708099</v>
      </c>
      <c r="C82" s="53">
        <v>10.0300004114027</v>
      </c>
      <c r="D82" s="24" t="s">
        <v>1520</v>
      </c>
      <c r="E82" t="s">
        <v>1519</v>
      </c>
      <c r="F82" s="11">
        <v>1</v>
      </c>
      <c r="G82" s="11">
        <v>31162</v>
      </c>
      <c r="H82" t="s">
        <v>1515</v>
      </c>
      <c r="I82" s="24"/>
      <c r="J82" t="s">
        <v>60</v>
      </c>
      <c r="K82" t="s">
        <v>75</v>
      </c>
      <c r="L82" t="s">
        <v>61</v>
      </c>
      <c r="M82">
        <v>1</v>
      </c>
      <c r="N82" t="s">
        <v>62</v>
      </c>
      <c r="O82">
        <v>22</v>
      </c>
      <c r="P82" s="3">
        <v>22</v>
      </c>
      <c r="Q82" s="3" t="s">
        <v>74</v>
      </c>
      <c r="S82" s="20">
        <v>2028</v>
      </c>
      <c r="T82" s="12">
        <f t="shared" ref="T82:T87" si="37">M82*88</f>
        <v>88</v>
      </c>
      <c r="U82" s="13" t="s">
        <v>73</v>
      </c>
      <c r="V82" s="15" t="s">
        <v>72</v>
      </c>
      <c r="W82" s="23" t="s">
        <v>71</v>
      </c>
      <c r="X82" s="40">
        <v>5150</v>
      </c>
      <c r="Y82" s="40"/>
      <c r="Z82" s="19">
        <f t="shared" ref="Z82:Z87" si="38">M80*2800</f>
        <v>2800</v>
      </c>
      <c r="AA82" s="19">
        <f t="shared" ref="AA82:AA87" si="39">M82*1700</f>
        <v>1700</v>
      </c>
      <c r="AB82" s="22">
        <f t="shared" si="30"/>
        <v>9650</v>
      </c>
      <c r="AC82" t="s">
        <v>70</v>
      </c>
      <c r="AD82" t="s">
        <v>1514</v>
      </c>
      <c r="AE82" t="s">
        <v>1513</v>
      </c>
      <c r="AF82" s="5" t="s">
        <v>1518</v>
      </c>
      <c r="AG82" s="6" t="s">
        <v>1511</v>
      </c>
    </row>
    <row r="83" spans="1:33" x14ac:dyDescent="0.3">
      <c r="A83">
        <v>80</v>
      </c>
      <c r="B83" s="54">
        <v>52.080982502452997</v>
      </c>
      <c r="C83" s="53">
        <v>10.034437699050599</v>
      </c>
      <c r="D83" s="24" t="s">
        <v>1517</v>
      </c>
      <c r="E83" t="s">
        <v>1516</v>
      </c>
      <c r="F83" s="11">
        <v>12</v>
      </c>
      <c r="G83" s="11">
        <v>31162</v>
      </c>
      <c r="H83" t="s">
        <v>1515</v>
      </c>
      <c r="I83" s="24"/>
      <c r="J83" t="s">
        <v>60</v>
      </c>
      <c r="K83" t="s">
        <v>75</v>
      </c>
      <c r="L83" t="s">
        <v>61</v>
      </c>
      <c r="M83">
        <v>1</v>
      </c>
      <c r="N83" t="s">
        <v>62</v>
      </c>
      <c r="O83">
        <v>22</v>
      </c>
      <c r="P83" s="3">
        <v>22</v>
      </c>
      <c r="Q83" s="3" t="s">
        <v>74</v>
      </c>
      <c r="S83" s="20">
        <v>2025</v>
      </c>
      <c r="T83" s="12">
        <f t="shared" si="37"/>
        <v>88</v>
      </c>
      <c r="U83" s="13" t="s">
        <v>73</v>
      </c>
      <c r="V83" s="15" t="s">
        <v>72</v>
      </c>
      <c r="W83" s="23" t="s">
        <v>71</v>
      </c>
      <c r="X83" s="40">
        <v>5150</v>
      </c>
      <c r="Y83" s="40"/>
      <c r="Z83" s="19">
        <f t="shared" si="38"/>
        <v>2800</v>
      </c>
      <c r="AA83" s="19">
        <f t="shared" si="39"/>
        <v>1700</v>
      </c>
      <c r="AB83" s="22">
        <f t="shared" si="30"/>
        <v>9650</v>
      </c>
      <c r="AC83" t="s">
        <v>70</v>
      </c>
      <c r="AD83" t="s">
        <v>1514</v>
      </c>
      <c r="AE83" t="s">
        <v>1513</v>
      </c>
      <c r="AF83" s="5" t="s">
        <v>1512</v>
      </c>
      <c r="AG83" s="6" t="s">
        <v>1511</v>
      </c>
    </row>
    <row r="84" spans="1:33" x14ac:dyDescent="0.3">
      <c r="A84">
        <v>81</v>
      </c>
      <c r="B84" s="54">
        <v>52.009764360880602</v>
      </c>
      <c r="C84" s="53">
        <v>10.1236118816465</v>
      </c>
      <c r="D84" s="24" t="s">
        <v>1510</v>
      </c>
      <c r="E84" t="s">
        <v>598</v>
      </c>
      <c r="F84" s="11">
        <v>3</v>
      </c>
      <c r="G84" s="11">
        <v>31167</v>
      </c>
      <c r="H84" t="s">
        <v>1357</v>
      </c>
      <c r="I84" s="24"/>
      <c r="J84" t="s">
        <v>111</v>
      </c>
      <c r="K84" t="s">
        <v>102</v>
      </c>
      <c r="L84" t="s">
        <v>61</v>
      </c>
      <c r="M84">
        <v>15</v>
      </c>
      <c r="N84" t="s">
        <v>62</v>
      </c>
      <c r="O84">
        <v>22</v>
      </c>
      <c r="P84" s="3">
        <v>330</v>
      </c>
      <c r="Q84" s="3" t="s">
        <v>74</v>
      </c>
      <c r="S84" s="20">
        <v>2030</v>
      </c>
      <c r="T84" s="12">
        <f t="shared" si="37"/>
        <v>1320</v>
      </c>
      <c r="U84" s="13" t="s">
        <v>73</v>
      </c>
      <c r="V84" s="15" t="s">
        <v>94</v>
      </c>
      <c r="W84" s="23" t="s">
        <v>93</v>
      </c>
      <c r="X84" s="40">
        <v>61125</v>
      </c>
      <c r="Y84" s="40"/>
      <c r="Z84" s="19">
        <f t="shared" si="38"/>
        <v>2800</v>
      </c>
      <c r="AA84" s="19">
        <f t="shared" si="39"/>
        <v>25500</v>
      </c>
      <c r="AB84" s="22">
        <f t="shared" si="30"/>
        <v>89425</v>
      </c>
      <c r="AC84" t="s">
        <v>70</v>
      </c>
      <c r="AD84" t="s">
        <v>1356</v>
      </c>
      <c r="AE84" t="s">
        <v>1357</v>
      </c>
      <c r="AF84" s="5" t="s">
        <v>1509</v>
      </c>
      <c r="AG84" s="6" t="s">
        <v>1353</v>
      </c>
    </row>
    <row r="85" spans="1:33" x14ac:dyDescent="0.3">
      <c r="A85">
        <v>82</v>
      </c>
      <c r="B85" s="54">
        <v>52.010908891259596</v>
      </c>
      <c r="C85" s="53">
        <v>10.1315711358335</v>
      </c>
      <c r="D85" s="24" t="s">
        <v>1508</v>
      </c>
      <c r="E85" t="s">
        <v>1444</v>
      </c>
      <c r="F85" s="11">
        <v>11</v>
      </c>
      <c r="G85" s="11">
        <v>31167</v>
      </c>
      <c r="H85" t="s">
        <v>1357</v>
      </c>
      <c r="I85" s="24"/>
      <c r="J85" t="s">
        <v>111</v>
      </c>
      <c r="K85" t="s">
        <v>102</v>
      </c>
      <c r="L85" t="s">
        <v>61</v>
      </c>
      <c r="M85">
        <v>10</v>
      </c>
      <c r="N85" t="s">
        <v>62</v>
      </c>
      <c r="O85">
        <v>22</v>
      </c>
      <c r="P85" s="3">
        <v>220</v>
      </c>
      <c r="Q85" s="3" t="s">
        <v>74</v>
      </c>
      <c r="S85" s="20">
        <v>2030</v>
      </c>
      <c r="T85" s="12">
        <f t="shared" si="37"/>
        <v>880</v>
      </c>
      <c r="U85" s="13" t="s">
        <v>73</v>
      </c>
      <c r="V85" s="15" t="s">
        <v>94</v>
      </c>
      <c r="W85" s="23" t="s">
        <v>93</v>
      </c>
      <c r="X85" s="40">
        <v>57825</v>
      </c>
      <c r="Y85" s="40"/>
      <c r="Z85" s="19">
        <f t="shared" si="38"/>
        <v>2800</v>
      </c>
      <c r="AA85" s="19">
        <f t="shared" si="39"/>
        <v>17000</v>
      </c>
      <c r="AB85" s="22">
        <f t="shared" si="30"/>
        <v>77625</v>
      </c>
      <c r="AC85" t="s">
        <v>70</v>
      </c>
      <c r="AD85" t="s">
        <v>1356</v>
      </c>
      <c r="AE85" t="s">
        <v>1357</v>
      </c>
      <c r="AF85" s="5" t="s">
        <v>1507</v>
      </c>
      <c r="AG85" s="6" t="s">
        <v>1353</v>
      </c>
    </row>
    <row r="86" spans="1:33" x14ac:dyDescent="0.3">
      <c r="A86">
        <v>83</v>
      </c>
      <c r="B86" s="54">
        <v>52.0104789388377</v>
      </c>
      <c r="C86" s="53">
        <v>10.1330370553347</v>
      </c>
      <c r="D86" s="24" t="s">
        <v>1506</v>
      </c>
      <c r="E86" t="s">
        <v>1505</v>
      </c>
      <c r="F86" s="11">
        <v>2</v>
      </c>
      <c r="G86" s="11">
        <v>31167</v>
      </c>
      <c r="H86" t="s">
        <v>1357</v>
      </c>
      <c r="I86" s="24"/>
      <c r="J86" t="s">
        <v>111</v>
      </c>
      <c r="K86" t="s">
        <v>102</v>
      </c>
      <c r="L86" t="s">
        <v>61</v>
      </c>
      <c r="M86">
        <v>10</v>
      </c>
      <c r="N86" t="s">
        <v>62</v>
      </c>
      <c r="O86">
        <v>22</v>
      </c>
      <c r="P86" s="3">
        <v>220</v>
      </c>
      <c r="Q86" s="3" t="s">
        <v>74</v>
      </c>
      <c r="S86" s="20">
        <v>2030</v>
      </c>
      <c r="T86" s="12">
        <f t="shared" si="37"/>
        <v>880</v>
      </c>
      <c r="U86" s="13" t="s">
        <v>73</v>
      </c>
      <c r="V86" s="15" t="s">
        <v>94</v>
      </c>
      <c r="W86" s="23" t="s">
        <v>93</v>
      </c>
      <c r="X86" s="40">
        <v>57825</v>
      </c>
      <c r="Y86" s="40"/>
      <c r="Z86" s="19">
        <f t="shared" si="38"/>
        <v>42000</v>
      </c>
      <c r="AA86" s="19">
        <f t="shared" si="39"/>
        <v>17000</v>
      </c>
      <c r="AB86" s="22">
        <f t="shared" si="30"/>
        <v>116825</v>
      </c>
      <c r="AC86" t="s">
        <v>70</v>
      </c>
      <c r="AD86" t="s">
        <v>1356</v>
      </c>
      <c r="AE86" t="s">
        <v>1357</v>
      </c>
      <c r="AF86" s="5" t="s">
        <v>1504</v>
      </c>
      <c r="AG86" s="6" t="s">
        <v>1353</v>
      </c>
    </row>
    <row r="87" spans="1:33" x14ac:dyDescent="0.3">
      <c r="A87">
        <v>84</v>
      </c>
      <c r="B87" s="54">
        <v>52.002514363656502</v>
      </c>
      <c r="C87" s="53">
        <v>10.129220373351099</v>
      </c>
      <c r="D87" s="24" t="s">
        <v>1503</v>
      </c>
      <c r="E87" t="s">
        <v>1502</v>
      </c>
      <c r="F87" s="11">
        <v>48</v>
      </c>
      <c r="G87" s="11">
        <v>31167</v>
      </c>
      <c r="H87" t="s">
        <v>1357</v>
      </c>
      <c r="I87" s="24"/>
      <c r="J87" t="s">
        <v>111</v>
      </c>
      <c r="K87" t="s">
        <v>102</v>
      </c>
      <c r="L87" t="s">
        <v>61</v>
      </c>
      <c r="M87">
        <v>15</v>
      </c>
      <c r="N87" t="s">
        <v>62</v>
      </c>
      <c r="O87">
        <v>22</v>
      </c>
      <c r="P87" s="3">
        <v>330</v>
      </c>
      <c r="Q87" s="3" t="s">
        <v>74</v>
      </c>
      <c r="S87" s="20">
        <v>2030</v>
      </c>
      <c r="T87" s="12">
        <f t="shared" si="37"/>
        <v>1320</v>
      </c>
      <c r="U87" s="13" t="s">
        <v>73</v>
      </c>
      <c r="V87" s="15" t="s">
        <v>94</v>
      </c>
      <c r="W87" s="23" t="s">
        <v>93</v>
      </c>
      <c r="X87" s="40">
        <v>61125</v>
      </c>
      <c r="Y87" s="40"/>
      <c r="Z87" s="19">
        <f t="shared" si="38"/>
        <v>28000</v>
      </c>
      <c r="AA87" s="19">
        <f t="shared" si="39"/>
        <v>25500</v>
      </c>
      <c r="AB87" s="22">
        <f t="shared" si="30"/>
        <v>114625</v>
      </c>
      <c r="AC87" t="s">
        <v>70</v>
      </c>
      <c r="AD87" t="s">
        <v>1356</v>
      </c>
      <c r="AE87" t="s">
        <v>1357</v>
      </c>
      <c r="AF87" s="5" t="s">
        <v>1501</v>
      </c>
      <c r="AG87" s="6" t="s">
        <v>1353</v>
      </c>
    </row>
    <row r="88" spans="1:33" x14ac:dyDescent="0.3">
      <c r="A88">
        <v>85</v>
      </c>
      <c r="B88" s="54">
        <v>52.001819063327403</v>
      </c>
      <c r="C88" s="53">
        <v>10.1350775440644</v>
      </c>
      <c r="D88" s="24" t="s">
        <v>1500</v>
      </c>
      <c r="E88" t="s">
        <v>1499</v>
      </c>
      <c r="F88" s="11">
        <v>1</v>
      </c>
      <c r="G88" s="11">
        <v>31167</v>
      </c>
      <c r="H88" t="s">
        <v>1357</v>
      </c>
      <c r="I88" s="24"/>
      <c r="J88" t="s">
        <v>111</v>
      </c>
      <c r="K88" t="s">
        <v>75</v>
      </c>
      <c r="L88" t="s">
        <v>83</v>
      </c>
      <c r="M88">
        <v>10</v>
      </c>
      <c r="N88" t="s">
        <v>109</v>
      </c>
      <c r="O88">
        <v>50</v>
      </c>
      <c r="P88" s="3">
        <v>500</v>
      </c>
      <c r="Q88" s="3" t="s">
        <v>81</v>
      </c>
      <c r="S88" s="20">
        <v>2030</v>
      </c>
      <c r="T88" s="3">
        <f>M88*200</f>
        <v>2000</v>
      </c>
      <c r="U88" s="13" t="s">
        <v>73</v>
      </c>
      <c r="V88" s="15" t="s">
        <v>1498</v>
      </c>
      <c r="W88" s="23" t="s">
        <v>93</v>
      </c>
      <c r="X88" s="40">
        <v>94854</v>
      </c>
      <c r="Y88" s="40">
        <v>84000</v>
      </c>
      <c r="Z88" s="19">
        <f>M88*35000</f>
        <v>350000</v>
      </c>
      <c r="AA88" s="19">
        <f>M88*3000</f>
        <v>30000</v>
      </c>
      <c r="AB88" s="22">
        <f t="shared" si="30"/>
        <v>558854</v>
      </c>
      <c r="AC88" t="s">
        <v>70</v>
      </c>
      <c r="AD88" t="s">
        <v>1356</v>
      </c>
      <c r="AE88" t="s">
        <v>1357</v>
      </c>
      <c r="AF88" s="5" t="s">
        <v>1497</v>
      </c>
      <c r="AG88" s="6" t="s">
        <v>1353</v>
      </c>
    </row>
    <row r="89" spans="1:33" x14ac:dyDescent="0.3">
      <c r="A89">
        <v>86</v>
      </c>
      <c r="B89" s="54">
        <v>52.007065888477598</v>
      </c>
      <c r="C89" s="53">
        <v>10.1429965439059</v>
      </c>
      <c r="D89" s="24" t="s">
        <v>1496</v>
      </c>
      <c r="E89" t="s">
        <v>1458</v>
      </c>
      <c r="F89" s="11">
        <v>20</v>
      </c>
      <c r="G89" s="11">
        <v>31167</v>
      </c>
      <c r="H89" t="s">
        <v>1357</v>
      </c>
      <c r="I89" s="24"/>
      <c r="J89" t="s">
        <v>111</v>
      </c>
      <c r="K89" t="s">
        <v>59</v>
      </c>
      <c r="L89" t="s">
        <v>61</v>
      </c>
      <c r="M89">
        <v>10</v>
      </c>
      <c r="N89" t="s">
        <v>62</v>
      </c>
      <c r="O89">
        <v>11</v>
      </c>
      <c r="P89" s="3">
        <v>110</v>
      </c>
      <c r="Q89" s="3" t="s">
        <v>74</v>
      </c>
      <c r="S89" s="20">
        <v>2030</v>
      </c>
      <c r="T89" s="3">
        <f>M89*44</f>
        <v>440</v>
      </c>
      <c r="U89" s="13" t="s">
        <v>73</v>
      </c>
      <c r="V89" s="15" t="s">
        <v>94</v>
      </c>
      <c r="W89" s="23" t="s">
        <v>93</v>
      </c>
      <c r="X89" s="40">
        <v>38389</v>
      </c>
      <c r="Y89" s="40"/>
      <c r="Z89" s="19">
        <f>M87*2800</f>
        <v>42000</v>
      </c>
      <c r="AA89" s="19">
        <f>M89*1700</f>
        <v>17000</v>
      </c>
      <c r="AB89" s="22">
        <f t="shared" si="30"/>
        <v>97389</v>
      </c>
      <c r="AC89" t="s">
        <v>70</v>
      </c>
      <c r="AD89" t="s">
        <v>1356</v>
      </c>
      <c r="AE89" t="s">
        <v>1357</v>
      </c>
      <c r="AF89" s="5" t="s">
        <v>1495</v>
      </c>
      <c r="AG89" s="6" t="s">
        <v>1353</v>
      </c>
    </row>
    <row r="90" spans="1:33" x14ac:dyDescent="0.3">
      <c r="A90">
        <v>87</v>
      </c>
      <c r="B90" s="54">
        <v>52.001223712890102</v>
      </c>
      <c r="C90" s="53">
        <v>10.155010455049901</v>
      </c>
      <c r="D90" s="24" t="s">
        <v>1494</v>
      </c>
      <c r="E90" t="s">
        <v>1493</v>
      </c>
      <c r="F90" s="11">
        <v>7</v>
      </c>
      <c r="G90" s="11">
        <v>31167</v>
      </c>
      <c r="H90" t="s">
        <v>1357</v>
      </c>
      <c r="I90" s="24"/>
      <c r="J90" t="s">
        <v>111</v>
      </c>
      <c r="K90" t="s">
        <v>75</v>
      </c>
      <c r="L90" t="s">
        <v>83</v>
      </c>
      <c r="M90">
        <v>24</v>
      </c>
      <c r="N90" t="s">
        <v>109</v>
      </c>
      <c r="O90">
        <v>50</v>
      </c>
      <c r="P90" s="3">
        <v>1200</v>
      </c>
      <c r="Q90" s="3" t="s">
        <v>81</v>
      </c>
      <c r="S90" s="20">
        <v>2025</v>
      </c>
      <c r="T90" s="3">
        <f>M90*200</f>
        <v>4800</v>
      </c>
      <c r="U90" s="13" t="s">
        <v>73</v>
      </c>
      <c r="V90" s="15" t="s">
        <v>1492</v>
      </c>
      <c r="W90" s="23" t="s">
        <v>93</v>
      </c>
      <c r="X90" s="40">
        <v>133844</v>
      </c>
      <c r="Y90" s="40">
        <v>100000</v>
      </c>
      <c r="Z90" s="19">
        <f>M90*35000</f>
        <v>840000</v>
      </c>
      <c r="AA90" s="19">
        <f>M90*3000</f>
        <v>72000</v>
      </c>
      <c r="AB90" s="22">
        <f t="shared" si="30"/>
        <v>1145844</v>
      </c>
      <c r="AC90" t="s">
        <v>70</v>
      </c>
      <c r="AD90" t="s">
        <v>1356</v>
      </c>
      <c r="AE90" t="s">
        <v>1357</v>
      </c>
      <c r="AF90" s="5" t="s">
        <v>1491</v>
      </c>
      <c r="AG90" s="6" t="s">
        <v>1353</v>
      </c>
    </row>
    <row r="91" spans="1:33" x14ac:dyDescent="0.3">
      <c r="A91">
        <v>88</v>
      </c>
      <c r="B91" s="54">
        <v>52.002500822665901</v>
      </c>
      <c r="C91" s="53">
        <v>10.133332771269901</v>
      </c>
      <c r="D91" s="24" t="s">
        <v>1490</v>
      </c>
      <c r="E91" t="s">
        <v>1489</v>
      </c>
      <c r="F91" s="11">
        <v>9</v>
      </c>
      <c r="G91" s="11">
        <v>31167</v>
      </c>
      <c r="H91" t="s">
        <v>1357</v>
      </c>
      <c r="I91" s="24"/>
      <c r="J91" t="s">
        <v>111</v>
      </c>
      <c r="K91" t="s">
        <v>102</v>
      </c>
      <c r="L91" t="s">
        <v>61</v>
      </c>
      <c r="M91">
        <v>5</v>
      </c>
      <c r="N91" t="s">
        <v>62</v>
      </c>
      <c r="O91">
        <v>11</v>
      </c>
      <c r="P91" s="3">
        <v>55</v>
      </c>
      <c r="Q91" s="3" t="s">
        <v>74</v>
      </c>
      <c r="S91" s="20">
        <v>2030</v>
      </c>
      <c r="T91" s="3">
        <f t="shared" ref="T91:T92" si="40">M91*44</f>
        <v>220</v>
      </c>
      <c r="U91" s="13" t="s">
        <v>73</v>
      </c>
      <c r="V91" s="15" t="s">
        <v>72</v>
      </c>
      <c r="W91" s="23" t="s">
        <v>71</v>
      </c>
      <c r="X91" s="40">
        <v>5900</v>
      </c>
      <c r="Y91" s="40"/>
      <c r="Z91" s="19">
        <f t="shared" ref="Z91:Z133" si="41">M89*2800</f>
        <v>28000</v>
      </c>
      <c r="AA91" s="19">
        <f t="shared" ref="AA91:AA133" si="42">M91*1700</f>
        <v>8500</v>
      </c>
      <c r="AB91" s="22">
        <f t="shared" si="30"/>
        <v>42400</v>
      </c>
      <c r="AC91" t="s">
        <v>70</v>
      </c>
      <c r="AD91" t="s">
        <v>1356</v>
      </c>
      <c r="AE91" t="s">
        <v>1357</v>
      </c>
      <c r="AF91" s="5" t="s">
        <v>1488</v>
      </c>
      <c r="AG91" s="6" t="s">
        <v>1353</v>
      </c>
    </row>
    <row r="92" spans="1:33" x14ac:dyDescent="0.3">
      <c r="A92">
        <v>89</v>
      </c>
      <c r="B92" s="54">
        <v>52.002515088420701</v>
      </c>
      <c r="C92" s="53">
        <v>10.132370782338899</v>
      </c>
      <c r="D92" s="24" t="s">
        <v>1487</v>
      </c>
      <c r="E92" t="s">
        <v>1486</v>
      </c>
      <c r="F92" s="11">
        <v>7</v>
      </c>
      <c r="G92" s="11">
        <v>31167</v>
      </c>
      <c r="H92" t="s">
        <v>1357</v>
      </c>
      <c r="I92" s="24"/>
      <c r="J92" t="s">
        <v>111</v>
      </c>
      <c r="K92" t="s">
        <v>244</v>
      </c>
      <c r="L92" t="s">
        <v>61</v>
      </c>
      <c r="M92">
        <v>4</v>
      </c>
      <c r="N92" t="s">
        <v>62</v>
      </c>
      <c r="O92">
        <v>11</v>
      </c>
      <c r="P92" s="3">
        <v>44</v>
      </c>
      <c r="Q92" s="3" t="s">
        <v>74</v>
      </c>
      <c r="S92" s="20">
        <v>2030</v>
      </c>
      <c r="T92" s="3">
        <f t="shared" si="40"/>
        <v>176</v>
      </c>
      <c r="U92" s="13" t="s">
        <v>73</v>
      </c>
      <c r="V92" s="15" t="s">
        <v>72</v>
      </c>
      <c r="W92" s="23" t="s">
        <v>71</v>
      </c>
      <c r="X92" s="40">
        <v>5570</v>
      </c>
      <c r="Y92" s="40"/>
      <c r="Z92" s="19">
        <f t="shared" si="41"/>
        <v>67200</v>
      </c>
      <c r="AA92" s="19">
        <f t="shared" si="42"/>
        <v>6800</v>
      </c>
      <c r="AB92" s="22">
        <f t="shared" si="30"/>
        <v>79570</v>
      </c>
      <c r="AC92" t="s">
        <v>70</v>
      </c>
      <c r="AD92" t="s">
        <v>1356</v>
      </c>
      <c r="AE92" t="s">
        <v>1357</v>
      </c>
      <c r="AF92" s="5" t="s">
        <v>1485</v>
      </c>
      <c r="AG92" s="6" t="s">
        <v>1353</v>
      </c>
    </row>
    <row r="93" spans="1:33" x14ac:dyDescent="0.3">
      <c r="A93">
        <v>90</v>
      </c>
      <c r="B93" s="54">
        <v>52.0117347156229</v>
      </c>
      <c r="C93" s="53">
        <v>10.144548788713401</v>
      </c>
      <c r="D93" s="24" t="s">
        <v>279</v>
      </c>
      <c r="E93" t="s">
        <v>1484</v>
      </c>
      <c r="F93" s="11">
        <v>47</v>
      </c>
      <c r="G93" s="11">
        <v>31167</v>
      </c>
      <c r="H93" t="s">
        <v>1357</v>
      </c>
      <c r="I93" s="24"/>
      <c r="J93" t="s">
        <v>239</v>
      </c>
      <c r="K93"/>
      <c r="L93" t="s">
        <v>61</v>
      </c>
      <c r="M93">
        <v>10</v>
      </c>
      <c r="N93" t="s">
        <v>62</v>
      </c>
      <c r="O93">
        <v>3.7</v>
      </c>
      <c r="P93" s="3">
        <v>37</v>
      </c>
      <c r="Q93" s="3" t="s">
        <v>74</v>
      </c>
      <c r="S93" s="20">
        <v>2030</v>
      </c>
      <c r="T93" s="68">
        <f>M93*14.6666</f>
        <v>146.666</v>
      </c>
      <c r="U93" s="13" t="s">
        <v>73</v>
      </c>
      <c r="V93" s="15" t="s">
        <v>72</v>
      </c>
      <c r="W93" s="23" t="s">
        <v>71</v>
      </c>
      <c r="X93" s="40">
        <v>5360</v>
      </c>
      <c r="Y93" s="40"/>
      <c r="Z93" s="19">
        <f t="shared" si="41"/>
        <v>14000</v>
      </c>
      <c r="AA93" s="19">
        <f t="shared" si="42"/>
        <v>17000</v>
      </c>
      <c r="AB93" s="22">
        <f t="shared" si="30"/>
        <v>36360</v>
      </c>
      <c r="AC93" t="s">
        <v>70</v>
      </c>
      <c r="AD93" t="s">
        <v>1356</v>
      </c>
      <c r="AE93" t="s">
        <v>1357</v>
      </c>
      <c r="AF93" s="5" t="s">
        <v>1483</v>
      </c>
      <c r="AG93" s="6" t="s">
        <v>1353</v>
      </c>
    </row>
    <row r="94" spans="1:33" x14ac:dyDescent="0.3">
      <c r="A94">
        <v>91</v>
      </c>
      <c r="B94" s="54">
        <v>52.012509952782999</v>
      </c>
      <c r="C94" s="53">
        <v>10.132041929475699</v>
      </c>
      <c r="D94" s="24" t="s">
        <v>1482</v>
      </c>
      <c r="E94" t="s">
        <v>1481</v>
      </c>
      <c r="F94" s="11">
        <v>3</v>
      </c>
      <c r="G94" s="11">
        <v>31167</v>
      </c>
      <c r="H94" t="s">
        <v>1357</v>
      </c>
      <c r="I94" s="24"/>
      <c r="J94" t="s">
        <v>239</v>
      </c>
      <c r="K94"/>
      <c r="L94" t="s">
        <v>61</v>
      </c>
      <c r="M94">
        <v>15</v>
      </c>
      <c r="N94" t="s">
        <v>62</v>
      </c>
      <c r="O94">
        <v>22</v>
      </c>
      <c r="P94" s="3">
        <v>330</v>
      </c>
      <c r="Q94" s="3" t="s">
        <v>74</v>
      </c>
      <c r="S94" s="20">
        <v>2030</v>
      </c>
      <c r="T94" s="12">
        <f>M94*88</f>
        <v>1320</v>
      </c>
      <c r="U94" s="13" t="s">
        <v>73</v>
      </c>
      <c r="V94" s="15" t="s">
        <v>94</v>
      </c>
      <c r="W94" s="23" t="s">
        <v>93</v>
      </c>
      <c r="X94" s="40">
        <v>61125</v>
      </c>
      <c r="Y94" s="40"/>
      <c r="Z94" s="19">
        <f t="shared" si="41"/>
        <v>11200</v>
      </c>
      <c r="AA94" s="19">
        <f t="shared" si="42"/>
        <v>25500</v>
      </c>
      <c r="AB94" s="22">
        <f t="shared" si="30"/>
        <v>97825</v>
      </c>
      <c r="AC94" t="s">
        <v>70</v>
      </c>
      <c r="AD94" t="s">
        <v>1356</v>
      </c>
      <c r="AE94" t="s">
        <v>1357</v>
      </c>
      <c r="AF94" s="5" t="s">
        <v>1480</v>
      </c>
      <c r="AG94" s="6" t="s">
        <v>1353</v>
      </c>
    </row>
    <row r="95" spans="1:33" x14ac:dyDescent="0.3">
      <c r="A95">
        <v>92</v>
      </c>
      <c r="B95" s="54">
        <v>52.016369523249701</v>
      </c>
      <c r="C95" s="53">
        <v>10.1254007799497</v>
      </c>
      <c r="D95" s="24" t="s">
        <v>1479</v>
      </c>
      <c r="E95" t="s">
        <v>1478</v>
      </c>
      <c r="F95" s="11"/>
      <c r="G95" s="11">
        <v>31167</v>
      </c>
      <c r="H95" t="s">
        <v>1357</v>
      </c>
      <c r="I95" s="24"/>
      <c r="J95" t="s">
        <v>239</v>
      </c>
      <c r="K95" t="s">
        <v>59</v>
      </c>
      <c r="L95" t="s">
        <v>61</v>
      </c>
      <c r="M95">
        <v>30</v>
      </c>
      <c r="N95" t="s">
        <v>62</v>
      </c>
      <c r="O95">
        <v>11</v>
      </c>
      <c r="P95" s="3">
        <v>330</v>
      </c>
      <c r="Q95" s="3" t="s">
        <v>74</v>
      </c>
      <c r="S95" s="20">
        <v>2030</v>
      </c>
      <c r="T95" s="3">
        <f>M95*44</f>
        <v>1320</v>
      </c>
      <c r="U95" s="13" t="s">
        <v>73</v>
      </c>
      <c r="V95" s="15" t="s">
        <v>94</v>
      </c>
      <c r="W95" s="23" t="s">
        <v>93</v>
      </c>
      <c r="X95" s="40">
        <v>61125</v>
      </c>
      <c r="Y95" s="40"/>
      <c r="Z95" s="19">
        <f t="shared" si="41"/>
        <v>28000</v>
      </c>
      <c r="AA95" s="19">
        <f t="shared" si="42"/>
        <v>51000</v>
      </c>
      <c r="AB95" s="22">
        <f t="shared" si="30"/>
        <v>140125</v>
      </c>
      <c r="AC95" t="s">
        <v>70</v>
      </c>
      <c r="AD95" t="s">
        <v>1356</v>
      </c>
      <c r="AE95" t="s">
        <v>1357</v>
      </c>
      <c r="AF95" s="5" t="s">
        <v>1477</v>
      </c>
      <c r="AG95" s="6" t="s">
        <v>1353</v>
      </c>
    </row>
    <row r="96" spans="1:33" x14ac:dyDescent="0.3">
      <c r="A96">
        <v>93</v>
      </c>
      <c r="B96" s="54">
        <v>52.007195232336201</v>
      </c>
      <c r="C96" s="53">
        <v>10.142044425353999</v>
      </c>
      <c r="D96" s="24" t="s">
        <v>1476</v>
      </c>
      <c r="E96" t="s">
        <v>1458</v>
      </c>
      <c r="F96" s="11">
        <v>20</v>
      </c>
      <c r="G96" s="11">
        <v>31167</v>
      </c>
      <c r="H96" t="s">
        <v>1357</v>
      </c>
      <c r="I96" s="24"/>
      <c r="J96" t="s">
        <v>239</v>
      </c>
      <c r="K96"/>
      <c r="L96" t="s">
        <v>61</v>
      </c>
      <c r="M96">
        <v>5</v>
      </c>
      <c r="N96" t="s">
        <v>62</v>
      </c>
      <c r="O96">
        <v>3.7</v>
      </c>
      <c r="P96" s="3">
        <v>18.5</v>
      </c>
      <c r="Q96" s="3" t="s">
        <v>74</v>
      </c>
      <c r="S96" s="20">
        <v>2030</v>
      </c>
      <c r="T96" s="68">
        <f t="shared" ref="T96:T100" si="43">M96*14.6666</f>
        <v>73.332999999999998</v>
      </c>
      <c r="U96" s="13" t="s">
        <v>73</v>
      </c>
      <c r="V96" s="15" t="s">
        <v>72</v>
      </c>
      <c r="W96" s="23" t="s">
        <v>71</v>
      </c>
      <c r="X96" s="40">
        <v>5150</v>
      </c>
      <c r="Y96" s="40"/>
      <c r="Z96" s="19">
        <f t="shared" si="41"/>
        <v>42000</v>
      </c>
      <c r="AA96" s="19">
        <f t="shared" si="42"/>
        <v>8500</v>
      </c>
      <c r="AB96" s="22">
        <f t="shared" si="30"/>
        <v>55650</v>
      </c>
      <c r="AC96" t="s">
        <v>70</v>
      </c>
      <c r="AD96" t="s">
        <v>1356</v>
      </c>
      <c r="AE96" t="s">
        <v>1357</v>
      </c>
      <c r="AF96" s="5" t="s">
        <v>1475</v>
      </c>
      <c r="AG96" s="6" t="s">
        <v>1353</v>
      </c>
    </row>
    <row r="97" spans="1:33" x14ac:dyDescent="0.3">
      <c r="A97">
        <v>94</v>
      </c>
      <c r="B97" s="54">
        <v>52.003611975397902</v>
      </c>
      <c r="C97" s="53">
        <v>10.142397923497899</v>
      </c>
      <c r="D97" s="24" t="s">
        <v>1474</v>
      </c>
      <c r="E97" t="s">
        <v>1469</v>
      </c>
      <c r="F97" s="11">
        <v>3</v>
      </c>
      <c r="G97" s="11">
        <v>31167</v>
      </c>
      <c r="H97" t="s">
        <v>1357</v>
      </c>
      <c r="I97" s="24"/>
      <c r="J97" t="s">
        <v>239</v>
      </c>
      <c r="K97"/>
      <c r="L97" t="s">
        <v>61</v>
      </c>
      <c r="M97">
        <v>10</v>
      </c>
      <c r="N97" t="s">
        <v>62</v>
      </c>
      <c r="O97">
        <v>3.7</v>
      </c>
      <c r="P97" s="3">
        <v>37</v>
      </c>
      <c r="Q97" s="3" t="s">
        <v>74</v>
      </c>
      <c r="S97" s="20">
        <v>2030</v>
      </c>
      <c r="T97" s="68">
        <f t="shared" si="43"/>
        <v>146.666</v>
      </c>
      <c r="U97" s="13" t="s">
        <v>73</v>
      </c>
      <c r="V97" s="15" t="s">
        <v>72</v>
      </c>
      <c r="W97" s="23" t="s">
        <v>71</v>
      </c>
      <c r="X97" s="40">
        <v>5360</v>
      </c>
      <c r="Y97" s="40"/>
      <c r="Z97" s="19">
        <f t="shared" si="41"/>
        <v>84000</v>
      </c>
      <c r="AA97" s="19">
        <f t="shared" si="42"/>
        <v>17000</v>
      </c>
      <c r="AB97" s="22">
        <f t="shared" si="30"/>
        <v>106360</v>
      </c>
      <c r="AC97" t="s">
        <v>70</v>
      </c>
      <c r="AD97" t="s">
        <v>1356</v>
      </c>
      <c r="AE97" t="s">
        <v>1357</v>
      </c>
      <c r="AF97" s="5" t="s">
        <v>1473</v>
      </c>
      <c r="AG97" s="6" t="s">
        <v>1353</v>
      </c>
    </row>
    <row r="98" spans="1:33" x14ac:dyDescent="0.3">
      <c r="A98">
        <v>95</v>
      </c>
      <c r="B98" s="54">
        <v>52.002812199356804</v>
      </c>
      <c r="C98" s="53">
        <v>10.145014256945901</v>
      </c>
      <c r="D98" s="24" t="s">
        <v>1472</v>
      </c>
      <c r="E98" t="s">
        <v>1469</v>
      </c>
      <c r="F98" s="11">
        <v>1</v>
      </c>
      <c r="G98" s="11">
        <v>31167</v>
      </c>
      <c r="H98" t="s">
        <v>1357</v>
      </c>
      <c r="I98" s="24"/>
      <c r="J98" t="s">
        <v>239</v>
      </c>
      <c r="K98"/>
      <c r="L98" t="s">
        <v>61</v>
      </c>
      <c r="M98">
        <v>10</v>
      </c>
      <c r="N98" t="s">
        <v>62</v>
      </c>
      <c r="O98">
        <v>3.7</v>
      </c>
      <c r="P98" s="3">
        <v>37</v>
      </c>
      <c r="Q98" s="3" t="s">
        <v>74</v>
      </c>
      <c r="S98" s="20">
        <v>2030</v>
      </c>
      <c r="T98" s="68">
        <f t="shared" si="43"/>
        <v>146.666</v>
      </c>
      <c r="U98" s="13" t="s">
        <v>73</v>
      </c>
      <c r="V98" s="15" t="s">
        <v>72</v>
      </c>
      <c r="W98" s="23" t="s">
        <v>71</v>
      </c>
      <c r="X98" s="40">
        <v>5360</v>
      </c>
      <c r="Y98" s="40"/>
      <c r="Z98" s="19">
        <f t="shared" si="41"/>
        <v>14000</v>
      </c>
      <c r="AA98" s="19">
        <f t="shared" si="42"/>
        <v>17000</v>
      </c>
      <c r="AB98" s="22">
        <f t="shared" si="30"/>
        <v>36360</v>
      </c>
      <c r="AC98" t="s">
        <v>70</v>
      </c>
      <c r="AD98" t="s">
        <v>1356</v>
      </c>
      <c r="AE98" t="s">
        <v>1357</v>
      </c>
      <c r="AF98" s="5" t="s">
        <v>1471</v>
      </c>
      <c r="AG98" s="6" t="s">
        <v>1353</v>
      </c>
    </row>
    <row r="99" spans="1:33" x14ac:dyDescent="0.3">
      <c r="A99">
        <v>96</v>
      </c>
      <c r="B99" s="54">
        <v>52.002028672388903</v>
      </c>
      <c r="C99" s="53">
        <v>10.1427902122921</v>
      </c>
      <c r="D99" s="24" t="s">
        <v>1470</v>
      </c>
      <c r="E99" t="s">
        <v>1469</v>
      </c>
      <c r="F99" s="11">
        <v>6</v>
      </c>
      <c r="G99" s="11">
        <v>31167</v>
      </c>
      <c r="H99" t="s">
        <v>1357</v>
      </c>
      <c r="I99" s="24"/>
      <c r="J99" t="s">
        <v>239</v>
      </c>
      <c r="K99"/>
      <c r="L99" t="s">
        <v>61</v>
      </c>
      <c r="M99">
        <v>5</v>
      </c>
      <c r="N99" t="s">
        <v>62</v>
      </c>
      <c r="O99">
        <v>3.7</v>
      </c>
      <c r="P99" s="3">
        <v>18.5</v>
      </c>
      <c r="Q99" s="3" t="s">
        <v>74</v>
      </c>
      <c r="S99" s="20">
        <v>2030</v>
      </c>
      <c r="T99" s="68">
        <f t="shared" si="43"/>
        <v>73.332999999999998</v>
      </c>
      <c r="U99" s="13" t="s">
        <v>73</v>
      </c>
      <c r="V99" s="15" t="s">
        <v>72</v>
      </c>
      <c r="W99" s="23" t="s">
        <v>71</v>
      </c>
      <c r="X99" s="40">
        <v>5150</v>
      </c>
      <c r="Y99" s="40"/>
      <c r="Z99" s="19">
        <f t="shared" si="41"/>
        <v>28000</v>
      </c>
      <c r="AA99" s="19">
        <f t="shared" si="42"/>
        <v>8500</v>
      </c>
      <c r="AB99" s="22">
        <f t="shared" si="30"/>
        <v>41650</v>
      </c>
      <c r="AC99" t="s">
        <v>70</v>
      </c>
      <c r="AD99" t="s">
        <v>1356</v>
      </c>
      <c r="AE99" t="s">
        <v>1357</v>
      </c>
      <c r="AF99" s="5" t="s">
        <v>1468</v>
      </c>
      <c r="AG99" s="6" t="s">
        <v>1353</v>
      </c>
    </row>
    <row r="100" spans="1:33" x14ac:dyDescent="0.3">
      <c r="A100">
        <v>97</v>
      </c>
      <c r="B100" s="54">
        <v>52.003512556501903</v>
      </c>
      <c r="C100" s="53">
        <v>10.1374041163555</v>
      </c>
      <c r="D100" s="24" t="s">
        <v>1467</v>
      </c>
      <c r="E100" t="s">
        <v>1466</v>
      </c>
      <c r="F100" s="11">
        <v>9</v>
      </c>
      <c r="G100" s="11">
        <v>31167</v>
      </c>
      <c r="H100" t="s">
        <v>1357</v>
      </c>
      <c r="I100" s="24"/>
      <c r="J100" t="s">
        <v>239</v>
      </c>
      <c r="K100"/>
      <c r="L100" t="s">
        <v>61</v>
      </c>
      <c r="M100">
        <v>10</v>
      </c>
      <c r="N100" t="s">
        <v>62</v>
      </c>
      <c r="O100">
        <v>3.7</v>
      </c>
      <c r="P100" s="3">
        <v>37</v>
      </c>
      <c r="Q100" s="3" t="s">
        <v>74</v>
      </c>
      <c r="S100" s="20">
        <v>2030</v>
      </c>
      <c r="T100" s="68">
        <f t="shared" si="43"/>
        <v>146.666</v>
      </c>
      <c r="U100" s="13" t="s">
        <v>73</v>
      </c>
      <c r="V100" s="15" t="s">
        <v>72</v>
      </c>
      <c r="W100" s="23" t="s">
        <v>71</v>
      </c>
      <c r="X100" s="40">
        <v>5360</v>
      </c>
      <c r="Y100" s="40"/>
      <c r="Z100" s="19">
        <f t="shared" si="41"/>
        <v>28000</v>
      </c>
      <c r="AA100" s="19">
        <f t="shared" si="42"/>
        <v>17000</v>
      </c>
      <c r="AB100" s="22">
        <f t="shared" si="30"/>
        <v>50360</v>
      </c>
      <c r="AC100" t="s">
        <v>70</v>
      </c>
      <c r="AD100" t="s">
        <v>1356</v>
      </c>
      <c r="AE100" t="s">
        <v>1357</v>
      </c>
      <c r="AF100" s="5" t="s">
        <v>1465</v>
      </c>
      <c r="AG100" s="6" t="s">
        <v>1353</v>
      </c>
    </row>
    <row r="101" spans="1:33" x14ac:dyDescent="0.3">
      <c r="A101">
        <v>98</v>
      </c>
      <c r="B101" s="54">
        <v>52.017601867647102</v>
      </c>
      <c r="C101" s="53">
        <v>10.1279499210565</v>
      </c>
      <c r="D101" s="24" t="s">
        <v>1464</v>
      </c>
      <c r="E101" t="s">
        <v>1463</v>
      </c>
      <c r="F101" s="11"/>
      <c r="G101" s="11">
        <v>31167</v>
      </c>
      <c r="H101" t="s">
        <v>1357</v>
      </c>
      <c r="I101" s="24"/>
      <c r="J101" t="s">
        <v>60</v>
      </c>
      <c r="K101" t="s">
        <v>59</v>
      </c>
      <c r="L101" t="s">
        <v>61</v>
      </c>
      <c r="M101">
        <v>10</v>
      </c>
      <c r="N101" t="s">
        <v>62</v>
      </c>
      <c r="O101">
        <v>11</v>
      </c>
      <c r="P101" s="3">
        <v>110</v>
      </c>
      <c r="Q101" s="3" t="s">
        <v>74</v>
      </c>
      <c r="S101" s="20">
        <v>2030</v>
      </c>
      <c r="T101" s="3">
        <f t="shared" ref="T101:T102" si="44">M101*44</f>
        <v>440</v>
      </c>
      <c r="U101" s="13" t="s">
        <v>73</v>
      </c>
      <c r="V101" s="15" t="s">
        <v>94</v>
      </c>
      <c r="W101" s="23" t="s">
        <v>93</v>
      </c>
      <c r="X101" s="40">
        <v>38389</v>
      </c>
      <c r="Y101" s="40"/>
      <c r="Z101" s="19">
        <f t="shared" si="41"/>
        <v>14000</v>
      </c>
      <c r="AA101" s="19">
        <f t="shared" si="42"/>
        <v>17000</v>
      </c>
      <c r="AB101" s="22">
        <f t="shared" si="30"/>
        <v>69389</v>
      </c>
      <c r="AC101" t="s">
        <v>70</v>
      </c>
      <c r="AD101" t="s">
        <v>1356</v>
      </c>
      <c r="AE101" t="s">
        <v>1357</v>
      </c>
      <c r="AF101" s="5" t="s">
        <v>1462</v>
      </c>
      <c r="AG101" s="6" t="s">
        <v>1353</v>
      </c>
    </row>
    <row r="102" spans="1:33" x14ac:dyDescent="0.3">
      <c r="A102">
        <v>99</v>
      </c>
      <c r="B102" s="54">
        <v>52.006712136714803</v>
      </c>
      <c r="C102" s="53">
        <v>10.139382814225</v>
      </c>
      <c r="D102" s="24" t="s">
        <v>1461</v>
      </c>
      <c r="E102" t="s">
        <v>1460</v>
      </c>
      <c r="F102" s="11">
        <v>10</v>
      </c>
      <c r="G102" s="11">
        <v>31167</v>
      </c>
      <c r="H102" t="s">
        <v>1357</v>
      </c>
      <c r="I102" s="24"/>
      <c r="J102" t="s">
        <v>60</v>
      </c>
      <c r="K102" t="s">
        <v>59</v>
      </c>
      <c r="L102" t="s">
        <v>61</v>
      </c>
      <c r="M102">
        <v>5</v>
      </c>
      <c r="N102" t="s">
        <v>62</v>
      </c>
      <c r="O102">
        <v>11</v>
      </c>
      <c r="P102" s="3">
        <v>55</v>
      </c>
      <c r="Q102" s="3" t="s">
        <v>74</v>
      </c>
      <c r="S102" s="20">
        <v>2030</v>
      </c>
      <c r="T102" s="3">
        <f t="shared" si="44"/>
        <v>220</v>
      </c>
      <c r="U102" s="13" t="s">
        <v>73</v>
      </c>
      <c r="V102" s="15" t="s">
        <v>72</v>
      </c>
      <c r="W102" s="23" t="s">
        <v>71</v>
      </c>
      <c r="X102" s="40">
        <v>5900</v>
      </c>
      <c r="Y102" s="40"/>
      <c r="Z102" s="19">
        <f t="shared" si="41"/>
        <v>28000</v>
      </c>
      <c r="AA102" s="19">
        <f t="shared" si="42"/>
        <v>8500</v>
      </c>
      <c r="AB102" s="22">
        <f t="shared" si="30"/>
        <v>42400</v>
      </c>
      <c r="AC102" t="s">
        <v>70</v>
      </c>
      <c r="AD102" t="s">
        <v>1356</v>
      </c>
      <c r="AE102" t="s">
        <v>1357</v>
      </c>
      <c r="AF102" s="5" t="s">
        <v>1459</v>
      </c>
      <c r="AG102" s="6" t="s">
        <v>1353</v>
      </c>
    </row>
    <row r="103" spans="1:33" x14ac:dyDescent="0.3">
      <c r="A103">
        <v>100</v>
      </c>
      <c r="B103" s="54">
        <v>52.007959161845697</v>
      </c>
      <c r="C103" s="53">
        <v>10.136069060623701</v>
      </c>
      <c r="D103" s="24" t="s">
        <v>266</v>
      </c>
      <c r="E103" t="s">
        <v>1458</v>
      </c>
      <c r="F103" s="11">
        <v>9</v>
      </c>
      <c r="G103" s="11">
        <v>31167</v>
      </c>
      <c r="H103" t="s">
        <v>1357</v>
      </c>
      <c r="I103" s="24" t="s">
        <v>1401</v>
      </c>
      <c r="J103" t="s">
        <v>60</v>
      </c>
      <c r="K103" t="s">
        <v>59</v>
      </c>
      <c r="L103" t="s">
        <v>61</v>
      </c>
      <c r="M103">
        <v>10</v>
      </c>
      <c r="N103" t="s">
        <v>62</v>
      </c>
      <c r="O103">
        <v>3.7</v>
      </c>
      <c r="P103" s="3">
        <v>37</v>
      </c>
      <c r="Q103" s="3" t="s">
        <v>74</v>
      </c>
      <c r="S103" s="20">
        <v>2030</v>
      </c>
      <c r="T103" s="68">
        <f>M103*14.6666</f>
        <v>146.666</v>
      </c>
      <c r="U103" s="13" t="s">
        <v>73</v>
      </c>
      <c r="V103" s="15" t="s">
        <v>72</v>
      </c>
      <c r="W103" s="23" t="s">
        <v>71</v>
      </c>
      <c r="X103" s="40">
        <v>5360</v>
      </c>
      <c r="Y103" s="40"/>
      <c r="Z103" s="19">
        <f t="shared" si="41"/>
        <v>28000</v>
      </c>
      <c r="AA103" s="19">
        <f t="shared" si="42"/>
        <v>17000</v>
      </c>
      <c r="AB103" s="22">
        <f t="shared" si="30"/>
        <v>50360</v>
      </c>
      <c r="AC103" t="s">
        <v>70</v>
      </c>
      <c r="AD103" t="s">
        <v>1356</v>
      </c>
      <c r="AE103" t="s">
        <v>1357</v>
      </c>
      <c r="AF103" s="5" t="s">
        <v>1457</v>
      </c>
      <c r="AG103" s="6" t="s">
        <v>1353</v>
      </c>
    </row>
    <row r="104" spans="1:33" x14ac:dyDescent="0.3">
      <c r="A104">
        <v>101</v>
      </c>
      <c r="B104" s="54">
        <v>52.009469181600302</v>
      </c>
      <c r="C104" s="53">
        <v>10.129861829059401</v>
      </c>
      <c r="D104" s="24" t="s">
        <v>1456</v>
      </c>
      <c r="E104" t="s">
        <v>1455</v>
      </c>
      <c r="F104" s="11"/>
      <c r="G104" s="11">
        <v>31167</v>
      </c>
      <c r="H104" t="s">
        <v>1357</v>
      </c>
      <c r="I104" s="24" t="s">
        <v>1401</v>
      </c>
      <c r="J104" t="s">
        <v>60</v>
      </c>
      <c r="K104" t="s">
        <v>59</v>
      </c>
      <c r="L104" t="s">
        <v>61</v>
      </c>
      <c r="M104">
        <v>14</v>
      </c>
      <c r="N104" t="s">
        <v>62</v>
      </c>
      <c r="O104">
        <v>11</v>
      </c>
      <c r="P104" s="3">
        <v>154</v>
      </c>
      <c r="Q104" s="3" t="s">
        <v>74</v>
      </c>
      <c r="S104" s="20">
        <v>2030</v>
      </c>
      <c r="T104" s="3">
        <f>M104*44</f>
        <v>616</v>
      </c>
      <c r="U104" s="13" t="s">
        <v>73</v>
      </c>
      <c r="V104" s="15" t="s">
        <v>94</v>
      </c>
      <c r="W104" s="23" t="s">
        <v>93</v>
      </c>
      <c r="X104" s="40">
        <v>39709</v>
      </c>
      <c r="Y104" s="40"/>
      <c r="Z104" s="19">
        <f t="shared" si="41"/>
        <v>14000</v>
      </c>
      <c r="AA104" s="19">
        <f t="shared" si="42"/>
        <v>23800</v>
      </c>
      <c r="AB104" s="22">
        <f t="shared" si="30"/>
        <v>77509</v>
      </c>
      <c r="AC104" t="s">
        <v>70</v>
      </c>
      <c r="AD104" t="s">
        <v>1356</v>
      </c>
      <c r="AE104" t="s">
        <v>1357</v>
      </c>
      <c r="AF104" s="5" t="s">
        <v>1454</v>
      </c>
      <c r="AG104" s="6" t="s">
        <v>1353</v>
      </c>
    </row>
    <row r="105" spans="1:33" x14ac:dyDescent="0.3">
      <c r="A105">
        <v>102</v>
      </c>
      <c r="B105" s="54">
        <v>52.0072441026307</v>
      </c>
      <c r="C105" s="53">
        <v>10.1272875353784</v>
      </c>
      <c r="D105" s="24" t="s">
        <v>1453</v>
      </c>
      <c r="E105" t="s">
        <v>1450</v>
      </c>
      <c r="F105" s="11"/>
      <c r="G105" s="11">
        <v>31167</v>
      </c>
      <c r="H105" t="s">
        <v>1357</v>
      </c>
      <c r="I105" s="24"/>
      <c r="J105" t="s">
        <v>60</v>
      </c>
      <c r="K105" t="s">
        <v>59</v>
      </c>
      <c r="L105" t="s">
        <v>61</v>
      </c>
      <c r="M105">
        <v>8</v>
      </c>
      <c r="N105" t="s">
        <v>62</v>
      </c>
      <c r="O105">
        <v>3.7</v>
      </c>
      <c r="P105" s="3">
        <v>29.6</v>
      </c>
      <c r="Q105" s="3" t="s">
        <v>74</v>
      </c>
      <c r="S105" s="20">
        <v>2030</v>
      </c>
      <c r="T105" s="68">
        <f t="shared" ref="T105:T107" si="45">M105*14.6666</f>
        <v>117.33280000000001</v>
      </c>
      <c r="U105" s="13" t="s">
        <v>73</v>
      </c>
      <c r="V105" s="15" t="s">
        <v>72</v>
      </c>
      <c r="W105" s="23" t="s">
        <v>71</v>
      </c>
      <c r="X105" s="40">
        <v>5150</v>
      </c>
      <c r="Y105" s="40"/>
      <c r="Z105" s="19">
        <f t="shared" si="41"/>
        <v>28000</v>
      </c>
      <c r="AA105" s="19">
        <f t="shared" si="42"/>
        <v>13600</v>
      </c>
      <c r="AB105" s="22">
        <f t="shared" si="30"/>
        <v>46750</v>
      </c>
      <c r="AC105" t="s">
        <v>70</v>
      </c>
      <c r="AD105" t="s">
        <v>1356</v>
      </c>
      <c r="AE105" t="s">
        <v>1357</v>
      </c>
      <c r="AF105" s="5" t="s">
        <v>1452</v>
      </c>
      <c r="AG105" s="6" t="s">
        <v>1353</v>
      </c>
    </row>
    <row r="106" spans="1:33" x14ac:dyDescent="0.3">
      <c r="A106">
        <v>103</v>
      </c>
      <c r="B106" s="54">
        <v>52.008311786237797</v>
      </c>
      <c r="C106" s="53">
        <v>10.1259508242092</v>
      </c>
      <c r="D106" s="24" t="s">
        <v>1451</v>
      </c>
      <c r="E106" t="s">
        <v>1450</v>
      </c>
      <c r="F106" s="11"/>
      <c r="G106" s="11">
        <v>31167</v>
      </c>
      <c r="H106" t="s">
        <v>1357</v>
      </c>
      <c r="I106" s="24"/>
      <c r="J106" t="s">
        <v>60</v>
      </c>
      <c r="K106" t="s">
        <v>59</v>
      </c>
      <c r="L106" t="s">
        <v>61</v>
      </c>
      <c r="M106">
        <v>10</v>
      </c>
      <c r="N106" t="s">
        <v>62</v>
      </c>
      <c r="O106">
        <v>3.7</v>
      </c>
      <c r="P106" s="3">
        <v>37</v>
      </c>
      <c r="Q106" s="3" t="s">
        <v>74</v>
      </c>
      <c r="S106" s="20">
        <v>2030</v>
      </c>
      <c r="T106" s="68">
        <f t="shared" si="45"/>
        <v>146.666</v>
      </c>
      <c r="U106" s="13" t="s">
        <v>73</v>
      </c>
      <c r="V106" s="15" t="s">
        <v>72</v>
      </c>
      <c r="W106" s="23" t="s">
        <v>71</v>
      </c>
      <c r="X106" s="40">
        <v>5360</v>
      </c>
      <c r="Y106" s="40"/>
      <c r="Z106" s="19">
        <f t="shared" si="41"/>
        <v>39200</v>
      </c>
      <c r="AA106" s="19">
        <f t="shared" si="42"/>
        <v>17000</v>
      </c>
      <c r="AB106" s="22">
        <f t="shared" si="30"/>
        <v>61560</v>
      </c>
      <c r="AC106" t="s">
        <v>70</v>
      </c>
      <c r="AD106" t="s">
        <v>1356</v>
      </c>
      <c r="AE106" t="s">
        <v>1357</v>
      </c>
      <c r="AF106" s="5" t="s">
        <v>1449</v>
      </c>
      <c r="AG106" s="6" t="s">
        <v>1353</v>
      </c>
    </row>
    <row r="107" spans="1:33" x14ac:dyDescent="0.3">
      <c r="A107">
        <v>104</v>
      </c>
      <c r="B107" s="54">
        <v>52.008965347287102</v>
      </c>
      <c r="C107" s="53">
        <v>10.1248919851667</v>
      </c>
      <c r="D107" s="24" t="s">
        <v>1448</v>
      </c>
      <c r="E107" t="s">
        <v>1447</v>
      </c>
      <c r="F107" s="11"/>
      <c r="G107" s="11">
        <v>31167</v>
      </c>
      <c r="H107" t="s">
        <v>1357</v>
      </c>
      <c r="I107" s="24"/>
      <c r="J107" t="s">
        <v>60</v>
      </c>
      <c r="K107" t="s">
        <v>59</v>
      </c>
      <c r="L107" t="s">
        <v>61</v>
      </c>
      <c r="M107">
        <v>15</v>
      </c>
      <c r="N107" t="s">
        <v>62</v>
      </c>
      <c r="O107">
        <v>3.7</v>
      </c>
      <c r="P107" s="3">
        <v>55.5</v>
      </c>
      <c r="Q107" s="3" t="s">
        <v>74</v>
      </c>
      <c r="S107" s="20">
        <v>2030</v>
      </c>
      <c r="T107" s="68">
        <f t="shared" si="45"/>
        <v>219.99900000000002</v>
      </c>
      <c r="U107" s="13" t="s">
        <v>73</v>
      </c>
      <c r="V107" s="15" t="s">
        <v>72</v>
      </c>
      <c r="W107" s="23" t="s">
        <v>71</v>
      </c>
      <c r="X107" s="40">
        <v>5930</v>
      </c>
      <c r="Y107" s="40"/>
      <c r="Z107" s="19">
        <f t="shared" si="41"/>
        <v>22400</v>
      </c>
      <c r="AA107" s="19">
        <f t="shared" si="42"/>
        <v>25500</v>
      </c>
      <c r="AB107" s="22">
        <f t="shared" si="30"/>
        <v>53830</v>
      </c>
      <c r="AC107" t="s">
        <v>70</v>
      </c>
      <c r="AD107" t="s">
        <v>1356</v>
      </c>
      <c r="AE107" t="s">
        <v>1357</v>
      </c>
      <c r="AF107" s="5" t="s">
        <v>1446</v>
      </c>
      <c r="AG107" s="6" t="s">
        <v>1353</v>
      </c>
    </row>
    <row r="108" spans="1:33" x14ac:dyDescent="0.3">
      <c r="A108">
        <v>105</v>
      </c>
      <c r="B108" s="54">
        <v>52.009510874398899</v>
      </c>
      <c r="C108" s="53">
        <v>10.125538403482899</v>
      </c>
      <c r="D108" s="24" t="s">
        <v>1445</v>
      </c>
      <c r="E108" t="s">
        <v>1444</v>
      </c>
      <c r="F108" s="11"/>
      <c r="G108" s="11">
        <v>31167</v>
      </c>
      <c r="H108" t="s">
        <v>1357</v>
      </c>
      <c r="I108" s="24"/>
      <c r="J108" t="s">
        <v>60</v>
      </c>
      <c r="K108" t="s">
        <v>59</v>
      </c>
      <c r="L108" t="s">
        <v>61</v>
      </c>
      <c r="M108">
        <v>5</v>
      </c>
      <c r="N108" t="s">
        <v>62</v>
      </c>
      <c r="O108">
        <v>11</v>
      </c>
      <c r="P108" s="3">
        <v>55</v>
      </c>
      <c r="Q108" s="3" t="s">
        <v>74</v>
      </c>
      <c r="S108" s="20">
        <v>2030</v>
      </c>
      <c r="T108" s="3">
        <f t="shared" ref="T108:T112" si="46">M108*44</f>
        <v>220</v>
      </c>
      <c r="U108" s="13" t="s">
        <v>73</v>
      </c>
      <c r="V108" s="15" t="s">
        <v>72</v>
      </c>
      <c r="W108" s="23" t="s">
        <v>71</v>
      </c>
      <c r="X108" s="40">
        <v>5900</v>
      </c>
      <c r="Y108" s="40"/>
      <c r="Z108" s="19">
        <f t="shared" si="41"/>
        <v>28000</v>
      </c>
      <c r="AA108" s="19">
        <f t="shared" si="42"/>
        <v>8500</v>
      </c>
      <c r="AB108" s="22">
        <f t="shared" si="30"/>
        <v>42400</v>
      </c>
      <c r="AC108" t="s">
        <v>70</v>
      </c>
      <c r="AD108" t="s">
        <v>1356</v>
      </c>
      <c r="AE108" t="s">
        <v>1357</v>
      </c>
      <c r="AF108" s="5" t="s">
        <v>1443</v>
      </c>
      <c r="AG108" s="6" t="s">
        <v>1353</v>
      </c>
    </row>
    <row r="109" spans="1:33" x14ac:dyDescent="0.3">
      <c r="A109">
        <v>106</v>
      </c>
      <c r="B109" s="54">
        <v>52.011556091776001</v>
      </c>
      <c r="C109" s="53">
        <v>10.123970619702</v>
      </c>
      <c r="D109" s="24" t="s">
        <v>1442</v>
      </c>
      <c r="E109" t="s">
        <v>1442</v>
      </c>
      <c r="F109" s="11"/>
      <c r="G109" s="11">
        <v>31167</v>
      </c>
      <c r="H109" t="s">
        <v>1357</v>
      </c>
      <c r="I109" s="24"/>
      <c r="J109" t="s">
        <v>60</v>
      </c>
      <c r="K109" t="s">
        <v>59</v>
      </c>
      <c r="L109" t="s">
        <v>61</v>
      </c>
      <c r="M109">
        <v>14</v>
      </c>
      <c r="N109" t="s">
        <v>62</v>
      </c>
      <c r="O109">
        <v>11</v>
      </c>
      <c r="P109" s="3">
        <v>154</v>
      </c>
      <c r="Q109" s="3" t="s">
        <v>74</v>
      </c>
      <c r="S109" s="20">
        <v>2030</v>
      </c>
      <c r="T109" s="3">
        <f t="shared" si="46"/>
        <v>616</v>
      </c>
      <c r="U109" s="13" t="s">
        <v>73</v>
      </c>
      <c r="V109" s="15" t="s">
        <v>94</v>
      </c>
      <c r="W109" s="23" t="s">
        <v>93</v>
      </c>
      <c r="X109" s="40">
        <v>39709</v>
      </c>
      <c r="Y109" s="40"/>
      <c r="Z109" s="19">
        <f t="shared" si="41"/>
        <v>42000</v>
      </c>
      <c r="AA109" s="19">
        <f t="shared" si="42"/>
        <v>23800</v>
      </c>
      <c r="AB109" s="22">
        <f t="shared" si="30"/>
        <v>105509</v>
      </c>
      <c r="AC109" t="s">
        <v>70</v>
      </c>
      <c r="AD109" t="s">
        <v>1356</v>
      </c>
      <c r="AE109" t="s">
        <v>1357</v>
      </c>
      <c r="AF109" s="5" t="s">
        <v>1441</v>
      </c>
      <c r="AG109" s="6" t="s">
        <v>1353</v>
      </c>
    </row>
    <row r="110" spans="1:33" x14ac:dyDescent="0.3">
      <c r="A110">
        <v>107</v>
      </c>
      <c r="B110" s="54">
        <v>52.014875438621303</v>
      </c>
      <c r="C110" s="53">
        <v>10.1028397752226</v>
      </c>
      <c r="D110" s="24" t="s">
        <v>1440</v>
      </c>
      <c r="E110" t="s">
        <v>1439</v>
      </c>
      <c r="F110" s="11">
        <v>6</v>
      </c>
      <c r="G110" s="11">
        <v>31167</v>
      </c>
      <c r="H110" t="s">
        <v>1357</v>
      </c>
      <c r="I110" s="24"/>
      <c r="J110" t="s">
        <v>60</v>
      </c>
      <c r="K110" t="s">
        <v>59</v>
      </c>
      <c r="L110" t="s">
        <v>61</v>
      </c>
      <c r="M110">
        <v>5</v>
      </c>
      <c r="N110" t="s">
        <v>62</v>
      </c>
      <c r="O110">
        <v>11</v>
      </c>
      <c r="P110" s="3">
        <v>55</v>
      </c>
      <c r="Q110" s="3" t="s">
        <v>74</v>
      </c>
      <c r="S110" s="20">
        <v>2030</v>
      </c>
      <c r="T110" s="3">
        <f t="shared" si="46"/>
        <v>220</v>
      </c>
      <c r="U110" s="13" t="s">
        <v>73</v>
      </c>
      <c r="V110" s="15" t="s">
        <v>72</v>
      </c>
      <c r="W110" s="23" t="s">
        <v>71</v>
      </c>
      <c r="X110" s="40">
        <v>5900</v>
      </c>
      <c r="Y110" s="40"/>
      <c r="Z110" s="19">
        <f t="shared" si="41"/>
        <v>14000</v>
      </c>
      <c r="AA110" s="19">
        <f t="shared" si="42"/>
        <v>8500</v>
      </c>
      <c r="AB110" s="22">
        <f t="shared" si="30"/>
        <v>28400</v>
      </c>
      <c r="AC110" t="s">
        <v>70</v>
      </c>
      <c r="AD110" t="s">
        <v>1356</v>
      </c>
      <c r="AE110" t="s">
        <v>1435</v>
      </c>
      <c r="AF110" s="5" t="s">
        <v>1438</v>
      </c>
      <c r="AG110" s="6" t="s">
        <v>1353</v>
      </c>
    </row>
    <row r="111" spans="1:33" x14ac:dyDescent="0.3">
      <c r="A111">
        <v>108</v>
      </c>
      <c r="B111" s="54">
        <v>52.0170779758311</v>
      </c>
      <c r="C111" s="53">
        <v>10.104464728329299</v>
      </c>
      <c r="D111" s="24" t="s">
        <v>1437</v>
      </c>
      <c r="E111" t="s">
        <v>1436</v>
      </c>
      <c r="F111" s="11">
        <v>9</v>
      </c>
      <c r="G111" s="11">
        <v>31167</v>
      </c>
      <c r="H111" t="s">
        <v>1357</v>
      </c>
      <c r="I111" s="24"/>
      <c r="J111" t="s">
        <v>111</v>
      </c>
      <c r="K111" t="s">
        <v>292</v>
      </c>
      <c r="L111" t="s">
        <v>61</v>
      </c>
      <c r="M111">
        <v>5</v>
      </c>
      <c r="N111" t="s">
        <v>62</v>
      </c>
      <c r="O111">
        <v>11</v>
      </c>
      <c r="P111" s="3">
        <v>55</v>
      </c>
      <c r="Q111" s="3" t="s">
        <v>74</v>
      </c>
      <c r="S111" s="20">
        <v>2030</v>
      </c>
      <c r="T111" s="3">
        <f t="shared" si="46"/>
        <v>220</v>
      </c>
      <c r="U111" s="13" t="s">
        <v>73</v>
      </c>
      <c r="V111" s="15" t="s">
        <v>72</v>
      </c>
      <c r="W111" s="23" t="s">
        <v>71</v>
      </c>
      <c r="X111" s="40">
        <v>5900</v>
      </c>
      <c r="Y111" s="40"/>
      <c r="Z111" s="19">
        <f t="shared" si="41"/>
        <v>39200</v>
      </c>
      <c r="AA111" s="19">
        <f t="shared" si="42"/>
        <v>8500</v>
      </c>
      <c r="AB111" s="22">
        <f t="shared" si="30"/>
        <v>53600</v>
      </c>
      <c r="AC111" t="s">
        <v>70</v>
      </c>
      <c r="AD111" t="s">
        <v>1356</v>
      </c>
      <c r="AE111" t="s">
        <v>1435</v>
      </c>
      <c r="AF111" s="5" t="s">
        <v>1434</v>
      </c>
      <c r="AG111" s="6" t="s">
        <v>1353</v>
      </c>
    </row>
    <row r="112" spans="1:33" x14ac:dyDescent="0.3">
      <c r="A112">
        <v>109</v>
      </c>
      <c r="B112" s="54">
        <v>51.974513803709101</v>
      </c>
      <c r="C112" s="53">
        <v>10.141292025778201</v>
      </c>
      <c r="D112" s="24" t="s">
        <v>1433</v>
      </c>
      <c r="E112" t="s">
        <v>1432</v>
      </c>
      <c r="F112" s="11">
        <v>18</v>
      </c>
      <c r="G112" s="11">
        <v>31167</v>
      </c>
      <c r="H112" t="s">
        <v>1357</v>
      </c>
      <c r="I112" s="24"/>
      <c r="J112" t="s">
        <v>60</v>
      </c>
      <c r="K112" t="s">
        <v>59</v>
      </c>
      <c r="L112" t="s">
        <v>61</v>
      </c>
      <c r="M112">
        <v>10</v>
      </c>
      <c r="N112" t="s">
        <v>62</v>
      </c>
      <c r="O112">
        <v>11</v>
      </c>
      <c r="P112" s="3">
        <v>110</v>
      </c>
      <c r="Q112" s="3" t="s">
        <v>74</v>
      </c>
      <c r="S112" s="20">
        <v>2030</v>
      </c>
      <c r="T112" s="3">
        <f t="shared" si="46"/>
        <v>440</v>
      </c>
      <c r="U112" s="13" t="s">
        <v>73</v>
      </c>
      <c r="V112" s="15" t="s">
        <v>94</v>
      </c>
      <c r="W112" s="23" t="s">
        <v>93</v>
      </c>
      <c r="X112" s="40">
        <v>38389</v>
      </c>
      <c r="Y112" s="40"/>
      <c r="Z112" s="19">
        <f t="shared" si="41"/>
        <v>14000</v>
      </c>
      <c r="AA112" s="19">
        <f t="shared" si="42"/>
        <v>17000</v>
      </c>
      <c r="AB112" s="22">
        <f t="shared" si="30"/>
        <v>69389</v>
      </c>
      <c r="AC112" t="s">
        <v>70</v>
      </c>
      <c r="AD112" t="s">
        <v>1356</v>
      </c>
      <c r="AE112" t="s">
        <v>1428</v>
      </c>
      <c r="AF112" s="5" t="s">
        <v>1431</v>
      </c>
      <c r="AG112" s="6" t="s">
        <v>1353</v>
      </c>
    </row>
    <row r="113" spans="1:33" x14ac:dyDescent="0.3">
      <c r="A113">
        <v>110</v>
      </c>
      <c r="B113" s="54">
        <v>51.975100298187897</v>
      </c>
      <c r="C113" s="53">
        <v>10.133446064762801</v>
      </c>
      <c r="D113" s="24" t="s">
        <v>1430</v>
      </c>
      <c r="E113" t="s">
        <v>1429</v>
      </c>
      <c r="F113" s="11">
        <v>33</v>
      </c>
      <c r="G113" s="11">
        <v>31167</v>
      </c>
      <c r="H113" t="s">
        <v>1357</v>
      </c>
      <c r="I113" s="24"/>
      <c r="J113" t="s">
        <v>239</v>
      </c>
      <c r="K113"/>
      <c r="L113" t="s">
        <v>61</v>
      </c>
      <c r="M113">
        <v>20</v>
      </c>
      <c r="N113" t="s">
        <v>62</v>
      </c>
      <c r="O113">
        <v>3.7</v>
      </c>
      <c r="P113" s="3">
        <v>74</v>
      </c>
      <c r="Q113" s="3" t="s">
        <v>74</v>
      </c>
      <c r="S113" s="20">
        <v>2030</v>
      </c>
      <c r="T113" s="68">
        <f>M113*14.6666</f>
        <v>293.33199999999999</v>
      </c>
      <c r="U113" s="13" t="s">
        <v>73</v>
      </c>
      <c r="V113" s="15" t="s">
        <v>94</v>
      </c>
      <c r="W113" s="23" t="s">
        <v>93</v>
      </c>
      <c r="X113" s="40">
        <v>37309</v>
      </c>
      <c r="Y113" s="40"/>
      <c r="Z113" s="19">
        <f t="shared" si="41"/>
        <v>14000</v>
      </c>
      <c r="AA113" s="19">
        <f t="shared" si="42"/>
        <v>34000</v>
      </c>
      <c r="AB113" s="22">
        <f t="shared" si="30"/>
        <v>85309</v>
      </c>
      <c r="AC113" t="s">
        <v>70</v>
      </c>
      <c r="AD113" t="s">
        <v>1356</v>
      </c>
      <c r="AE113" t="s">
        <v>1428</v>
      </c>
      <c r="AF113" s="5" t="s">
        <v>1427</v>
      </c>
      <c r="AG113" s="6" t="s">
        <v>1353</v>
      </c>
    </row>
    <row r="114" spans="1:33" x14ac:dyDescent="0.3">
      <c r="A114">
        <v>111</v>
      </c>
      <c r="B114" s="54">
        <v>52.022726234105598</v>
      </c>
      <c r="C114" s="53">
        <v>10.0638685467261</v>
      </c>
      <c r="D114" s="24" t="s">
        <v>1426</v>
      </c>
      <c r="E114" t="s">
        <v>1425</v>
      </c>
      <c r="F114" s="11">
        <v>1</v>
      </c>
      <c r="G114" s="11">
        <v>31167</v>
      </c>
      <c r="H114" t="s">
        <v>1357</v>
      </c>
      <c r="I114" s="24"/>
      <c r="J114" t="s">
        <v>60</v>
      </c>
      <c r="K114" t="s">
        <v>59</v>
      </c>
      <c r="L114" t="s">
        <v>61</v>
      </c>
      <c r="M114">
        <v>2</v>
      </c>
      <c r="N114" t="s">
        <v>62</v>
      </c>
      <c r="O114">
        <v>11</v>
      </c>
      <c r="P114" s="3">
        <v>22</v>
      </c>
      <c r="Q114" s="3" t="s">
        <v>74</v>
      </c>
      <c r="S114" s="20">
        <v>2030</v>
      </c>
      <c r="T114" s="3">
        <f t="shared" ref="T114:T118" si="47">M114*44</f>
        <v>88</v>
      </c>
      <c r="U114" s="13" t="s">
        <v>73</v>
      </c>
      <c r="V114" s="15" t="s">
        <v>72</v>
      </c>
      <c r="W114" s="23" t="s">
        <v>71</v>
      </c>
      <c r="X114" s="40">
        <v>5150</v>
      </c>
      <c r="Y114" s="40"/>
      <c r="Z114" s="19">
        <f t="shared" si="41"/>
        <v>28000</v>
      </c>
      <c r="AA114" s="19">
        <f t="shared" si="42"/>
        <v>3400</v>
      </c>
      <c r="AB114" s="22">
        <f t="shared" si="30"/>
        <v>36550</v>
      </c>
      <c r="AC114" t="s">
        <v>70</v>
      </c>
      <c r="AD114" t="s">
        <v>1356</v>
      </c>
      <c r="AE114" t="s">
        <v>1424</v>
      </c>
      <c r="AF114" s="5" t="s">
        <v>1423</v>
      </c>
      <c r="AG114" s="6" t="s">
        <v>1353</v>
      </c>
    </row>
    <row r="115" spans="1:33" x14ac:dyDescent="0.3">
      <c r="A115">
        <v>112</v>
      </c>
      <c r="B115" s="54">
        <v>52.010395989336097</v>
      </c>
      <c r="C115" s="53">
        <v>10.043972976154</v>
      </c>
      <c r="D115" s="24" t="s">
        <v>1422</v>
      </c>
      <c r="E115" t="s">
        <v>1421</v>
      </c>
      <c r="F115" s="11">
        <v>11</v>
      </c>
      <c r="G115" s="11">
        <v>31167</v>
      </c>
      <c r="H115" t="s">
        <v>1357</v>
      </c>
      <c r="I115" s="24"/>
      <c r="J115" t="s">
        <v>60</v>
      </c>
      <c r="K115" t="s">
        <v>59</v>
      </c>
      <c r="L115" t="s">
        <v>61</v>
      </c>
      <c r="M115">
        <v>4</v>
      </c>
      <c r="N115" t="s">
        <v>62</v>
      </c>
      <c r="O115">
        <v>11</v>
      </c>
      <c r="P115" s="3">
        <v>44</v>
      </c>
      <c r="Q115" s="3" t="s">
        <v>74</v>
      </c>
      <c r="S115" s="20">
        <v>2030</v>
      </c>
      <c r="T115" s="3">
        <f t="shared" si="47"/>
        <v>176</v>
      </c>
      <c r="U115" s="13" t="s">
        <v>73</v>
      </c>
      <c r="V115" s="15" t="s">
        <v>72</v>
      </c>
      <c r="W115" s="23" t="s">
        <v>71</v>
      </c>
      <c r="X115" s="40">
        <v>5570</v>
      </c>
      <c r="Y115" s="40"/>
      <c r="Z115" s="19">
        <f t="shared" si="41"/>
        <v>56000</v>
      </c>
      <c r="AA115" s="19">
        <f t="shared" si="42"/>
        <v>6800</v>
      </c>
      <c r="AB115" s="22">
        <f t="shared" si="30"/>
        <v>68370</v>
      </c>
      <c r="AC115" t="s">
        <v>70</v>
      </c>
      <c r="AD115" t="s">
        <v>1356</v>
      </c>
      <c r="AE115" t="s">
        <v>1420</v>
      </c>
      <c r="AF115" s="5" t="s">
        <v>1419</v>
      </c>
      <c r="AG115" s="6" t="s">
        <v>1353</v>
      </c>
    </row>
    <row r="116" spans="1:33" x14ac:dyDescent="0.3">
      <c r="A116">
        <v>113</v>
      </c>
      <c r="B116" s="54">
        <v>52.004935280289502</v>
      </c>
      <c r="C116" s="53">
        <v>10.093821004262701</v>
      </c>
      <c r="D116" s="24" t="s">
        <v>1418</v>
      </c>
      <c r="E116" t="s">
        <v>1417</v>
      </c>
      <c r="F116" s="11">
        <v>2</v>
      </c>
      <c r="G116" s="11">
        <v>31167</v>
      </c>
      <c r="H116" t="s">
        <v>1357</v>
      </c>
      <c r="I116" s="24"/>
      <c r="J116" t="s">
        <v>60</v>
      </c>
      <c r="K116" t="s">
        <v>59</v>
      </c>
      <c r="L116" t="s">
        <v>61</v>
      </c>
      <c r="M116">
        <v>3</v>
      </c>
      <c r="N116" t="s">
        <v>62</v>
      </c>
      <c r="O116">
        <v>11</v>
      </c>
      <c r="P116" s="3">
        <v>33</v>
      </c>
      <c r="Q116" s="3" t="s">
        <v>74</v>
      </c>
      <c r="S116" s="20">
        <v>2030</v>
      </c>
      <c r="T116" s="3">
        <f t="shared" si="47"/>
        <v>132</v>
      </c>
      <c r="U116" s="13" t="s">
        <v>73</v>
      </c>
      <c r="V116" s="15" t="s">
        <v>72</v>
      </c>
      <c r="W116" s="23" t="s">
        <v>71</v>
      </c>
      <c r="X116" s="40">
        <v>5240</v>
      </c>
      <c r="Y116" s="40"/>
      <c r="Z116" s="19">
        <f t="shared" si="41"/>
        <v>5600</v>
      </c>
      <c r="AA116" s="19">
        <f t="shared" si="42"/>
        <v>5100</v>
      </c>
      <c r="AB116" s="22">
        <f t="shared" si="30"/>
        <v>15940</v>
      </c>
      <c r="AC116" t="s">
        <v>70</v>
      </c>
      <c r="AD116" t="s">
        <v>1356</v>
      </c>
      <c r="AE116" t="s">
        <v>1416</v>
      </c>
      <c r="AF116" s="5" t="s">
        <v>1415</v>
      </c>
      <c r="AG116" s="6" t="s">
        <v>1353</v>
      </c>
    </row>
    <row r="117" spans="1:33" x14ac:dyDescent="0.3">
      <c r="A117">
        <v>114</v>
      </c>
      <c r="B117" s="54">
        <v>51.9705381087756</v>
      </c>
      <c r="C117" s="53">
        <v>10.1643276079245</v>
      </c>
      <c r="D117" s="24" t="s">
        <v>1414</v>
      </c>
      <c r="E117" t="s">
        <v>1413</v>
      </c>
      <c r="F117" s="11">
        <v>1</v>
      </c>
      <c r="G117" s="11">
        <v>31167</v>
      </c>
      <c r="H117" t="s">
        <v>1357</v>
      </c>
      <c r="I117" s="24"/>
      <c r="J117" t="s">
        <v>60</v>
      </c>
      <c r="K117" t="s">
        <v>59</v>
      </c>
      <c r="L117" t="s">
        <v>61</v>
      </c>
      <c r="M117">
        <v>3</v>
      </c>
      <c r="N117" t="s">
        <v>62</v>
      </c>
      <c r="O117">
        <v>11</v>
      </c>
      <c r="P117" s="3">
        <v>33</v>
      </c>
      <c r="Q117" s="3" t="s">
        <v>74</v>
      </c>
      <c r="S117" s="20">
        <v>2030</v>
      </c>
      <c r="T117" s="3">
        <f t="shared" si="47"/>
        <v>132</v>
      </c>
      <c r="U117" s="13" t="s">
        <v>73</v>
      </c>
      <c r="V117" s="15" t="s">
        <v>72</v>
      </c>
      <c r="W117" s="23" t="s">
        <v>71</v>
      </c>
      <c r="X117" s="40">
        <v>5240</v>
      </c>
      <c r="Y117" s="40"/>
      <c r="Z117" s="19">
        <f t="shared" si="41"/>
        <v>11200</v>
      </c>
      <c r="AA117" s="19">
        <f t="shared" si="42"/>
        <v>5100</v>
      </c>
      <c r="AB117" s="22">
        <f t="shared" si="30"/>
        <v>21540</v>
      </c>
      <c r="AC117" t="s">
        <v>70</v>
      </c>
      <c r="AD117" t="s">
        <v>1356</v>
      </c>
      <c r="AE117" t="s">
        <v>1412</v>
      </c>
      <c r="AF117" s="5" t="s">
        <v>1411</v>
      </c>
      <c r="AG117" s="6" t="s">
        <v>1353</v>
      </c>
    </row>
    <row r="118" spans="1:33" x14ac:dyDescent="0.3">
      <c r="A118">
        <v>115</v>
      </c>
      <c r="B118" s="54">
        <v>51.981240599382197</v>
      </c>
      <c r="C118" s="53">
        <v>10.1141590547709</v>
      </c>
      <c r="D118" s="24" t="s">
        <v>1410</v>
      </c>
      <c r="E118" t="s">
        <v>1409</v>
      </c>
      <c r="F118" s="11">
        <v>7</v>
      </c>
      <c r="G118" s="11">
        <v>31167</v>
      </c>
      <c r="H118" t="s">
        <v>1357</v>
      </c>
      <c r="I118" s="24"/>
      <c r="J118" t="s">
        <v>60</v>
      </c>
      <c r="K118" t="s">
        <v>59</v>
      </c>
      <c r="L118" t="s">
        <v>61</v>
      </c>
      <c r="M118">
        <v>6</v>
      </c>
      <c r="N118" t="s">
        <v>62</v>
      </c>
      <c r="O118">
        <v>11</v>
      </c>
      <c r="P118" s="3">
        <v>66</v>
      </c>
      <c r="Q118" s="3" t="s">
        <v>74</v>
      </c>
      <c r="S118" s="20">
        <v>2030</v>
      </c>
      <c r="T118" s="3">
        <f t="shared" si="47"/>
        <v>264</v>
      </c>
      <c r="U118" s="13" t="s">
        <v>73</v>
      </c>
      <c r="V118" s="15" t="s">
        <v>94</v>
      </c>
      <c r="W118" s="23" t="s">
        <v>93</v>
      </c>
      <c r="X118" s="40">
        <v>37069</v>
      </c>
      <c r="Y118" s="40"/>
      <c r="Z118" s="19">
        <f t="shared" si="41"/>
        <v>8400</v>
      </c>
      <c r="AA118" s="19">
        <f t="shared" si="42"/>
        <v>10200</v>
      </c>
      <c r="AB118" s="22">
        <f t="shared" si="30"/>
        <v>55669</v>
      </c>
      <c r="AC118" t="s">
        <v>70</v>
      </c>
      <c r="AD118" t="s">
        <v>1356</v>
      </c>
      <c r="AE118" t="s">
        <v>1408</v>
      </c>
      <c r="AF118" s="5" t="s">
        <v>1407</v>
      </c>
      <c r="AG118" s="6" t="s">
        <v>1353</v>
      </c>
    </row>
    <row r="119" spans="1:33" x14ac:dyDescent="0.3">
      <c r="A119">
        <v>116</v>
      </c>
      <c r="B119" s="54">
        <v>52.004302190992298</v>
      </c>
      <c r="C119" s="53">
        <v>10.1681433352702</v>
      </c>
      <c r="D119" s="24" t="s">
        <v>1406</v>
      </c>
      <c r="E119" t="s">
        <v>1405</v>
      </c>
      <c r="F119" s="11">
        <v>7</v>
      </c>
      <c r="G119" s="11">
        <v>31167</v>
      </c>
      <c r="H119" t="s">
        <v>1357</v>
      </c>
      <c r="I119" s="24"/>
      <c r="J119" t="s">
        <v>239</v>
      </c>
      <c r="K119"/>
      <c r="L119" t="s">
        <v>61</v>
      </c>
      <c r="M119">
        <v>5</v>
      </c>
      <c r="N119" t="s">
        <v>62</v>
      </c>
      <c r="O119">
        <v>3.7</v>
      </c>
      <c r="P119" s="3">
        <v>18.5</v>
      </c>
      <c r="Q119" s="3" t="s">
        <v>74</v>
      </c>
      <c r="S119" s="20">
        <v>2030</v>
      </c>
      <c r="T119" s="68">
        <f>M119*14.6666</f>
        <v>73.332999999999998</v>
      </c>
      <c r="U119" s="13" t="s">
        <v>73</v>
      </c>
      <c r="V119" s="15" t="s">
        <v>72</v>
      </c>
      <c r="W119" s="23" t="s">
        <v>71</v>
      </c>
      <c r="X119" s="40">
        <v>5150</v>
      </c>
      <c r="Y119" s="40"/>
      <c r="Z119" s="19">
        <f t="shared" si="41"/>
        <v>8400</v>
      </c>
      <c r="AA119" s="19">
        <f t="shared" si="42"/>
        <v>8500</v>
      </c>
      <c r="AB119" s="22">
        <f t="shared" si="30"/>
        <v>22050</v>
      </c>
      <c r="AC119" t="s">
        <v>70</v>
      </c>
      <c r="AD119" t="s">
        <v>1356</v>
      </c>
      <c r="AE119" t="s">
        <v>1400</v>
      </c>
      <c r="AF119" s="5" t="s">
        <v>1404</v>
      </c>
      <c r="AG119" s="6" t="s">
        <v>1353</v>
      </c>
    </row>
    <row r="120" spans="1:33" x14ac:dyDescent="0.3">
      <c r="A120">
        <v>117</v>
      </c>
      <c r="B120" s="54">
        <v>52.001997277535999</v>
      </c>
      <c r="C120" s="53">
        <v>10.170288854809501</v>
      </c>
      <c r="D120" s="24" t="s">
        <v>1403</v>
      </c>
      <c r="E120" t="s">
        <v>1402</v>
      </c>
      <c r="F120" s="11">
        <v>54</v>
      </c>
      <c r="G120" s="11">
        <v>31167</v>
      </c>
      <c r="H120" t="s">
        <v>1357</v>
      </c>
      <c r="I120" s="24" t="s">
        <v>1401</v>
      </c>
      <c r="J120" t="s">
        <v>111</v>
      </c>
      <c r="K120" t="s">
        <v>292</v>
      </c>
      <c r="L120" t="s">
        <v>61</v>
      </c>
      <c r="M120">
        <v>6</v>
      </c>
      <c r="N120" t="s">
        <v>62</v>
      </c>
      <c r="O120">
        <v>11</v>
      </c>
      <c r="P120" s="3">
        <v>66</v>
      </c>
      <c r="Q120" s="3" t="s">
        <v>74</v>
      </c>
      <c r="S120" s="20">
        <v>2030</v>
      </c>
      <c r="T120" s="3">
        <f t="shared" ref="T120:T128" si="48">M120*44</f>
        <v>264</v>
      </c>
      <c r="U120" s="13" t="s">
        <v>73</v>
      </c>
      <c r="V120" s="15" t="s">
        <v>94</v>
      </c>
      <c r="W120" s="23" t="s">
        <v>93</v>
      </c>
      <c r="X120" s="40">
        <v>37069</v>
      </c>
      <c r="Y120" s="40"/>
      <c r="Z120" s="19">
        <f t="shared" si="41"/>
        <v>16800</v>
      </c>
      <c r="AA120" s="19">
        <f t="shared" si="42"/>
        <v>10200</v>
      </c>
      <c r="AB120" s="22">
        <f t="shared" si="30"/>
        <v>64069</v>
      </c>
      <c r="AC120" t="s">
        <v>70</v>
      </c>
      <c r="AD120" t="s">
        <v>1356</v>
      </c>
      <c r="AE120" t="s">
        <v>1400</v>
      </c>
      <c r="AF120" s="5" t="s">
        <v>1399</v>
      </c>
      <c r="AG120" s="6" t="s">
        <v>1353</v>
      </c>
    </row>
    <row r="121" spans="1:33" x14ac:dyDescent="0.3">
      <c r="A121">
        <v>118</v>
      </c>
      <c r="B121" s="54">
        <v>52.0373762305193</v>
      </c>
      <c r="C121" s="53">
        <v>10.0851130137033</v>
      </c>
      <c r="D121" s="24" t="s">
        <v>1398</v>
      </c>
      <c r="E121" t="s">
        <v>1397</v>
      </c>
      <c r="F121" s="11" t="s">
        <v>293</v>
      </c>
      <c r="G121" s="11">
        <v>31167</v>
      </c>
      <c r="H121" t="s">
        <v>1357</v>
      </c>
      <c r="I121" s="24"/>
      <c r="J121" t="s">
        <v>60</v>
      </c>
      <c r="K121" t="s">
        <v>59</v>
      </c>
      <c r="L121" t="s">
        <v>61</v>
      </c>
      <c r="M121">
        <v>6</v>
      </c>
      <c r="N121" t="s">
        <v>62</v>
      </c>
      <c r="O121">
        <v>11</v>
      </c>
      <c r="P121" s="3">
        <v>66</v>
      </c>
      <c r="Q121" s="3" t="s">
        <v>74</v>
      </c>
      <c r="S121" s="20">
        <v>2030</v>
      </c>
      <c r="T121" s="3">
        <f t="shared" si="48"/>
        <v>264</v>
      </c>
      <c r="U121" s="13" t="s">
        <v>73</v>
      </c>
      <c r="V121" s="15" t="s">
        <v>94</v>
      </c>
      <c r="W121" s="23" t="s">
        <v>93</v>
      </c>
      <c r="X121" s="40">
        <v>37069</v>
      </c>
      <c r="Y121" s="40"/>
      <c r="Z121" s="19">
        <f t="shared" si="41"/>
        <v>14000</v>
      </c>
      <c r="AA121" s="19">
        <f t="shared" si="42"/>
        <v>10200</v>
      </c>
      <c r="AB121" s="22">
        <f t="shared" si="30"/>
        <v>61269</v>
      </c>
      <c r="AC121" t="s">
        <v>70</v>
      </c>
      <c r="AD121" t="s">
        <v>1356</v>
      </c>
      <c r="AE121" t="s">
        <v>1392</v>
      </c>
      <c r="AF121" s="5" t="s">
        <v>1396</v>
      </c>
      <c r="AG121" s="6" t="s">
        <v>1353</v>
      </c>
    </row>
    <row r="122" spans="1:33" x14ac:dyDescent="0.3">
      <c r="A122">
        <v>119</v>
      </c>
      <c r="B122" s="54">
        <v>52.046370079047399</v>
      </c>
      <c r="C122" s="53">
        <v>10.0848635266826</v>
      </c>
      <c r="D122" s="24" t="s">
        <v>1395</v>
      </c>
      <c r="E122" t="s">
        <v>1394</v>
      </c>
      <c r="F122" s="11" t="s">
        <v>1393</v>
      </c>
      <c r="G122" s="11">
        <v>31167</v>
      </c>
      <c r="H122" t="s">
        <v>1357</v>
      </c>
      <c r="I122" s="24"/>
      <c r="J122" t="s">
        <v>111</v>
      </c>
      <c r="K122" t="s">
        <v>292</v>
      </c>
      <c r="L122" t="s">
        <v>61</v>
      </c>
      <c r="M122">
        <v>10</v>
      </c>
      <c r="N122" t="s">
        <v>62</v>
      </c>
      <c r="O122">
        <v>11</v>
      </c>
      <c r="P122" s="3">
        <v>110</v>
      </c>
      <c r="Q122" s="3" t="s">
        <v>74</v>
      </c>
      <c r="S122" s="20">
        <v>2030</v>
      </c>
      <c r="T122" s="3">
        <f t="shared" si="48"/>
        <v>440</v>
      </c>
      <c r="U122" s="13" t="s">
        <v>73</v>
      </c>
      <c r="V122" s="15" t="s">
        <v>94</v>
      </c>
      <c r="W122" s="23" t="s">
        <v>93</v>
      </c>
      <c r="X122" s="40">
        <v>38389</v>
      </c>
      <c r="Y122" s="40"/>
      <c r="Z122" s="19">
        <f t="shared" si="41"/>
        <v>16800</v>
      </c>
      <c r="AA122" s="19">
        <f t="shared" si="42"/>
        <v>17000</v>
      </c>
      <c r="AB122" s="22">
        <f t="shared" si="30"/>
        <v>72189</v>
      </c>
      <c r="AC122" t="s">
        <v>70</v>
      </c>
      <c r="AD122" t="s">
        <v>1356</v>
      </c>
      <c r="AE122" t="s">
        <v>1392</v>
      </c>
      <c r="AF122" s="5" t="s">
        <v>1391</v>
      </c>
      <c r="AG122" s="6" t="s">
        <v>1353</v>
      </c>
    </row>
    <row r="123" spans="1:33" x14ac:dyDescent="0.3">
      <c r="A123">
        <v>120</v>
      </c>
      <c r="B123" s="54">
        <v>51.980588100857297</v>
      </c>
      <c r="C123" s="53">
        <v>10.169936131979799</v>
      </c>
      <c r="D123" s="24" t="s">
        <v>1390</v>
      </c>
      <c r="E123" t="s">
        <v>1389</v>
      </c>
      <c r="F123" s="11">
        <v>22</v>
      </c>
      <c r="G123" s="11">
        <v>31167</v>
      </c>
      <c r="H123" t="s">
        <v>1357</v>
      </c>
      <c r="I123" s="24"/>
      <c r="J123" t="s">
        <v>60</v>
      </c>
      <c r="K123" t="s">
        <v>59</v>
      </c>
      <c r="L123" t="s">
        <v>61</v>
      </c>
      <c r="M123">
        <v>4</v>
      </c>
      <c r="N123" t="s">
        <v>62</v>
      </c>
      <c r="O123">
        <v>11</v>
      </c>
      <c r="P123" s="3">
        <v>44</v>
      </c>
      <c r="Q123" s="3" t="s">
        <v>74</v>
      </c>
      <c r="S123" s="20">
        <v>2030</v>
      </c>
      <c r="T123" s="3">
        <f t="shared" si="48"/>
        <v>176</v>
      </c>
      <c r="U123" s="13" t="s">
        <v>73</v>
      </c>
      <c r="V123" s="15" t="s">
        <v>72</v>
      </c>
      <c r="W123" s="23" t="s">
        <v>71</v>
      </c>
      <c r="X123" s="40">
        <v>5570</v>
      </c>
      <c r="Y123" s="40"/>
      <c r="Z123" s="19">
        <f t="shared" si="41"/>
        <v>16800</v>
      </c>
      <c r="AA123" s="19">
        <f t="shared" si="42"/>
        <v>6800</v>
      </c>
      <c r="AB123" s="22">
        <f t="shared" si="30"/>
        <v>29170</v>
      </c>
      <c r="AC123" t="s">
        <v>70</v>
      </c>
      <c r="AD123" t="s">
        <v>1356</v>
      </c>
      <c r="AE123" t="s">
        <v>1388</v>
      </c>
      <c r="AF123" s="5" t="s">
        <v>1387</v>
      </c>
      <c r="AG123" s="6" t="s">
        <v>1353</v>
      </c>
    </row>
    <row r="124" spans="1:33" x14ac:dyDescent="0.3">
      <c r="A124">
        <v>121</v>
      </c>
      <c r="B124" s="54">
        <v>52.0404027204494</v>
      </c>
      <c r="C124" s="53">
        <v>10.1386374010719</v>
      </c>
      <c r="D124" s="24" t="s">
        <v>1386</v>
      </c>
      <c r="E124" t="s">
        <v>1385</v>
      </c>
      <c r="F124" s="11">
        <v>12</v>
      </c>
      <c r="G124" s="11">
        <v>31167</v>
      </c>
      <c r="H124" t="s">
        <v>1357</v>
      </c>
      <c r="I124" s="24"/>
      <c r="J124" t="s">
        <v>60</v>
      </c>
      <c r="K124" t="s">
        <v>59</v>
      </c>
      <c r="L124" t="s">
        <v>61</v>
      </c>
      <c r="M124">
        <v>6</v>
      </c>
      <c r="N124" t="s">
        <v>62</v>
      </c>
      <c r="O124">
        <v>11</v>
      </c>
      <c r="P124" s="3">
        <v>66</v>
      </c>
      <c r="Q124" s="3" t="s">
        <v>74</v>
      </c>
      <c r="S124" s="20">
        <v>2030</v>
      </c>
      <c r="T124" s="3">
        <f t="shared" si="48"/>
        <v>264</v>
      </c>
      <c r="U124" s="13" t="s">
        <v>73</v>
      </c>
      <c r="V124" s="15" t="s">
        <v>94</v>
      </c>
      <c r="W124" s="23" t="s">
        <v>93</v>
      </c>
      <c r="X124" s="40">
        <v>37069</v>
      </c>
      <c r="Y124" s="40"/>
      <c r="Z124" s="19">
        <f t="shared" si="41"/>
        <v>28000</v>
      </c>
      <c r="AA124" s="19">
        <f t="shared" si="42"/>
        <v>10200</v>
      </c>
      <c r="AB124" s="22">
        <f t="shared" si="30"/>
        <v>75269</v>
      </c>
      <c r="AC124" t="s">
        <v>70</v>
      </c>
      <c r="AD124" t="s">
        <v>1356</v>
      </c>
      <c r="AE124" t="s">
        <v>1384</v>
      </c>
      <c r="AF124" s="5" t="s">
        <v>1383</v>
      </c>
      <c r="AG124" s="6" t="s">
        <v>1353</v>
      </c>
    </row>
    <row r="125" spans="1:33" x14ac:dyDescent="0.3">
      <c r="A125">
        <v>122</v>
      </c>
      <c r="B125" s="54">
        <v>52.009738867052398</v>
      </c>
      <c r="C125" s="53">
        <v>10.084378314246401</v>
      </c>
      <c r="D125" s="24" t="s">
        <v>1382</v>
      </c>
      <c r="E125" t="s">
        <v>1381</v>
      </c>
      <c r="F125" s="11">
        <v>8</v>
      </c>
      <c r="G125" s="11">
        <v>31167</v>
      </c>
      <c r="H125" t="s">
        <v>1357</v>
      </c>
      <c r="I125" s="24"/>
      <c r="J125" t="s">
        <v>60</v>
      </c>
      <c r="K125" t="s">
        <v>59</v>
      </c>
      <c r="L125" t="s">
        <v>61</v>
      </c>
      <c r="M125">
        <v>3</v>
      </c>
      <c r="N125" t="s">
        <v>62</v>
      </c>
      <c r="O125">
        <v>11</v>
      </c>
      <c r="P125" s="3">
        <v>33</v>
      </c>
      <c r="Q125" s="3" t="s">
        <v>74</v>
      </c>
      <c r="S125" s="20">
        <v>2030</v>
      </c>
      <c r="T125" s="3">
        <f t="shared" si="48"/>
        <v>132</v>
      </c>
      <c r="U125" s="13" t="s">
        <v>73</v>
      </c>
      <c r="V125" s="15" t="s">
        <v>72</v>
      </c>
      <c r="W125" s="23" t="s">
        <v>71</v>
      </c>
      <c r="X125" s="40">
        <v>5240</v>
      </c>
      <c r="Y125" s="40"/>
      <c r="Z125" s="19">
        <f t="shared" si="41"/>
        <v>11200</v>
      </c>
      <c r="AA125" s="19">
        <f t="shared" si="42"/>
        <v>5100</v>
      </c>
      <c r="AB125" s="22">
        <f t="shared" si="30"/>
        <v>21540</v>
      </c>
      <c r="AC125" t="s">
        <v>70</v>
      </c>
      <c r="AD125" t="s">
        <v>1356</v>
      </c>
      <c r="AE125" t="s">
        <v>1380</v>
      </c>
      <c r="AF125" s="5" t="s">
        <v>1379</v>
      </c>
      <c r="AG125" s="6" t="s">
        <v>1353</v>
      </c>
    </row>
    <row r="126" spans="1:33" x14ac:dyDescent="0.3">
      <c r="A126">
        <v>123</v>
      </c>
      <c r="B126" s="54">
        <v>52.034330693075802</v>
      </c>
      <c r="C126" s="53">
        <v>10.0672799490535</v>
      </c>
      <c r="D126" s="24" t="s">
        <v>1378</v>
      </c>
      <c r="E126" t="s">
        <v>1377</v>
      </c>
      <c r="F126" s="11" t="s">
        <v>1376</v>
      </c>
      <c r="G126" s="11">
        <v>31167</v>
      </c>
      <c r="H126" t="s">
        <v>1357</v>
      </c>
      <c r="I126" s="24"/>
      <c r="J126" t="s">
        <v>60</v>
      </c>
      <c r="K126" t="s">
        <v>59</v>
      </c>
      <c r="L126" t="s">
        <v>61</v>
      </c>
      <c r="M126">
        <v>3</v>
      </c>
      <c r="N126" t="s">
        <v>62</v>
      </c>
      <c r="O126">
        <v>11</v>
      </c>
      <c r="P126" s="3">
        <v>33</v>
      </c>
      <c r="Q126" s="3" t="s">
        <v>74</v>
      </c>
      <c r="S126" s="20">
        <v>2030</v>
      </c>
      <c r="T126" s="3">
        <f t="shared" si="48"/>
        <v>132</v>
      </c>
      <c r="U126" s="13" t="s">
        <v>73</v>
      </c>
      <c r="V126" s="15" t="s">
        <v>72</v>
      </c>
      <c r="W126" s="23" t="s">
        <v>71</v>
      </c>
      <c r="X126" s="40">
        <v>5240</v>
      </c>
      <c r="Y126" s="40"/>
      <c r="Z126" s="19">
        <f t="shared" si="41"/>
        <v>16800</v>
      </c>
      <c r="AA126" s="19">
        <f t="shared" si="42"/>
        <v>5100</v>
      </c>
      <c r="AB126" s="22">
        <f t="shared" si="30"/>
        <v>27140</v>
      </c>
      <c r="AC126" t="s">
        <v>70</v>
      </c>
      <c r="AD126" t="s">
        <v>1356</v>
      </c>
      <c r="AE126" t="s">
        <v>1375</v>
      </c>
      <c r="AF126" s="5" t="s">
        <v>1374</v>
      </c>
      <c r="AG126" s="6" t="s">
        <v>1353</v>
      </c>
    </row>
    <row r="127" spans="1:33" x14ac:dyDescent="0.3">
      <c r="A127">
        <v>124</v>
      </c>
      <c r="B127" s="54">
        <v>52.015731796413199</v>
      </c>
      <c r="C127" s="53">
        <v>10.1533905056713</v>
      </c>
      <c r="D127" s="24" t="s">
        <v>1373</v>
      </c>
      <c r="E127" t="s">
        <v>1372</v>
      </c>
      <c r="F127" s="11">
        <v>29</v>
      </c>
      <c r="G127" s="11">
        <v>31167</v>
      </c>
      <c r="H127" t="s">
        <v>1357</v>
      </c>
      <c r="I127" s="24"/>
      <c r="J127" t="s">
        <v>111</v>
      </c>
      <c r="K127" t="s">
        <v>244</v>
      </c>
      <c r="L127" t="s">
        <v>61</v>
      </c>
      <c r="M127">
        <v>5</v>
      </c>
      <c r="N127" t="s">
        <v>62</v>
      </c>
      <c r="O127">
        <v>11</v>
      </c>
      <c r="P127" s="3">
        <v>55</v>
      </c>
      <c r="Q127" s="3" t="s">
        <v>74</v>
      </c>
      <c r="S127" s="20">
        <v>2030</v>
      </c>
      <c r="T127" s="3">
        <f t="shared" si="48"/>
        <v>220</v>
      </c>
      <c r="U127" s="13" t="s">
        <v>73</v>
      </c>
      <c r="V127" s="15" t="s">
        <v>72</v>
      </c>
      <c r="W127" s="23" t="s">
        <v>71</v>
      </c>
      <c r="X127" s="40">
        <v>5900</v>
      </c>
      <c r="Y127" s="40"/>
      <c r="Z127" s="19">
        <f t="shared" si="41"/>
        <v>8400</v>
      </c>
      <c r="AA127" s="19">
        <f t="shared" si="42"/>
        <v>8500</v>
      </c>
      <c r="AB127" s="22">
        <f t="shared" si="30"/>
        <v>22800</v>
      </c>
      <c r="AC127" t="s">
        <v>70</v>
      </c>
      <c r="AD127" t="s">
        <v>1356</v>
      </c>
      <c r="AE127" t="s">
        <v>1365</v>
      </c>
      <c r="AF127" s="5" t="s">
        <v>1371</v>
      </c>
      <c r="AG127" s="6" t="s">
        <v>1353</v>
      </c>
    </row>
    <row r="128" spans="1:33" x14ac:dyDescent="0.3">
      <c r="A128">
        <v>125</v>
      </c>
      <c r="B128" s="54">
        <v>52.017923355433403</v>
      </c>
      <c r="C128" s="53">
        <v>10.1506472138235</v>
      </c>
      <c r="D128" s="24" t="s">
        <v>1370</v>
      </c>
      <c r="E128" t="s">
        <v>1369</v>
      </c>
      <c r="F128" s="11">
        <v>15</v>
      </c>
      <c r="G128" s="11">
        <v>31167</v>
      </c>
      <c r="H128" t="s">
        <v>1357</v>
      </c>
      <c r="I128" s="24"/>
      <c r="J128" t="s">
        <v>111</v>
      </c>
      <c r="K128" t="s">
        <v>292</v>
      </c>
      <c r="L128" t="s">
        <v>61</v>
      </c>
      <c r="M128">
        <v>8</v>
      </c>
      <c r="N128" t="s">
        <v>62</v>
      </c>
      <c r="O128">
        <v>11</v>
      </c>
      <c r="P128" s="3">
        <v>88</v>
      </c>
      <c r="Q128" s="3" t="s">
        <v>74</v>
      </c>
      <c r="S128" s="20">
        <v>2030</v>
      </c>
      <c r="T128" s="3">
        <f t="shared" si="48"/>
        <v>352</v>
      </c>
      <c r="U128" s="13" t="s">
        <v>73</v>
      </c>
      <c r="V128" s="15" t="s">
        <v>94</v>
      </c>
      <c r="W128" s="23" t="s">
        <v>93</v>
      </c>
      <c r="X128" s="40">
        <v>37729</v>
      </c>
      <c r="Y128" s="40"/>
      <c r="Z128" s="19">
        <f t="shared" si="41"/>
        <v>8400</v>
      </c>
      <c r="AA128" s="19">
        <f t="shared" si="42"/>
        <v>13600</v>
      </c>
      <c r="AB128" s="22">
        <f t="shared" si="30"/>
        <v>59729</v>
      </c>
      <c r="AC128" t="s">
        <v>70</v>
      </c>
      <c r="AD128" t="s">
        <v>1356</v>
      </c>
      <c r="AE128" t="s">
        <v>1365</v>
      </c>
      <c r="AF128" s="5" t="s">
        <v>1368</v>
      </c>
      <c r="AG128" s="6" t="s">
        <v>1353</v>
      </c>
    </row>
    <row r="129" spans="1:33" x14ac:dyDescent="0.3">
      <c r="A129">
        <v>126</v>
      </c>
      <c r="B129" s="54">
        <v>52.020341350869998</v>
      </c>
      <c r="C129" s="53">
        <v>10.1532975403296</v>
      </c>
      <c r="D129" s="24" t="s">
        <v>1367</v>
      </c>
      <c r="E129" t="s">
        <v>1366</v>
      </c>
      <c r="F129" s="11" t="s">
        <v>293</v>
      </c>
      <c r="G129" s="11">
        <v>31167</v>
      </c>
      <c r="H129" t="s">
        <v>1357</v>
      </c>
      <c r="I129" s="24"/>
      <c r="J129" t="s">
        <v>239</v>
      </c>
      <c r="K129"/>
      <c r="L129" t="s">
        <v>61</v>
      </c>
      <c r="M129">
        <v>8</v>
      </c>
      <c r="N129" t="s">
        <v>62</v>
      </c>
      <c r="O129">
        <v>3.7</v>
      </c>
      <c r="P129" s="3">
        <v>29.6</v>
      </c>
      <c r="Q129" s="3" t="s">
        <v>74</v>
      </c>
      <c r="S129" s="20">
        <v>2030</v>
      </c>
      <c r="T129" s="68">
        <f>M129*14.6666</f>
        <v>117.33280000000001</v>
      </c>
      <c r="U129" s="13" t="s">
        <v>73</v>
      </c>
      <c r="V129" s="15" t="s">
        <v>72</v>
      </c>
      <c r="W129" s="23" t="s">
        <v>71</v>
      </c>
      <c r="X129" s="40">
        <v>5150</v>
      </c>
      <c r="Y129" s="40"/>
      <c r="Z129" s="19">
        <f t="shared" si="41"/>
        <v>14000</v>
      </c>
      <c r="AA129" s="19">
        <f t="shared" si="42"/>
        <v>13600</v>
      </c>
      <c r="AB129" s="22">
        <f t="shared" si="30"/>
        <v>32750</v>
      </c>
      <c r="AC129" t="s">
        <v>70</v>
      </c>
      <c r="AD129" t="s">
        <v>1356</v>
      </c>
      <c r="AE129" t="s">
        <v>1365</v>
      </c>
      <c r="AF129" s="5" t="s">
        <v>1364</v>
      </c>
      <c r="AG129" s="6" t="s">
        <v>1353</v>
      </c>
    </row>
    <row r="130" spans="1:33" x14ac:dyDescent="0.3">
      <c r="A130">
        <v>127</v>
      </c>
      <c r="B130" s="54">
        <v>52.037737612698898</v>
      </c>
      <c r="C130" s="53">
        <v>10.1162126384011</v>
      </c>
      <c r="D130" s="24" t="s">
        <v>1363</v>
      </c>
      <c r="E130" t="s">
        <v>1362</v>
      </c>
      <c r="F130" s="11">
        <v>16</v>
      </c>
      <c r="G130" s="11">
        <v>31167</v>
      </c>
      <c r="H130" t="s">
        <v>1357</v>
      </c>
      <c r="I130" s="24"/>
      <c r="J130" t="s">
        <v>60</v>
      </c>
      <c r="K130" t="s">
        <v>59</v>
      </c>
      <c r="L130" t="s">
        <v>61</v>
      </c>
      <c r="M130">
        <v>2</v>
      </c>
      <c r="N130" t="s">
        <v>62</v>
      </c>
      <c r="O130">
        <v>11</v>
      </c>
      <c r="P130" s="3">
        <v>22</v>
      </c>
      <c r="Q130" s="3" t="s">
        <v>74</v>
      </c>
      <c r="S130" s="20">
        <v>2030</v>
      </c>
      <c r="T130" s="3">
        <f t="shared" ref="T130:T131" si="49">M130*44</f>
        <v>88</v>
      </c>
      <c r="U130" s="13" t="s">
        <v>73</v>
      </c>
      <c r="V130" s="15" t="s">
        <v>72</v>
      </c>
      <c r="W130" s="23" t="s">
        <v>71</v>
      </c>
      <c r="X130" s="40">
        <v>5150</v>
      </c>
      <c r="Y130" s="40"/>
      <c r="Z130" s="19">
        <f t="shared" si="41"/>
        <v>22400</v>
      </c>
      <c r="AA130" s="19">
        <f t="shared" si="42"/>
        <v>3400</v>
      </c>
      <c r="AB130" s="22">
        <f t="shared" si="30"/>
        <v>30950</v>
      </c>
      <c r="AC130" t="s">
        <v>70</v>
      </c>
      <c r="AD130" t="s">
        <v>1356</v>
      </c>
      <c r="AE130" t="s">
        <v>1361</v>
      </c>
      <c r="AF130" s="5" t="s">
        <v>1360</v>
      </c>
      <c r="AG130" s="6" t="s">
        <v>1353</v>
      </c>
    </row>
    <row r="131" spans="1:33" x14ac:dyDescent="0.3">
      <c r="A131">
        <v>128</v>
      </c>
      <c r="B131" s="54">
        <v>51.965468747722703</v>
      </c>
      <c r="C131" s="53">
        <v>10.0955903301271</v>
      </c>
      <c r="D131" s="24" t="s">
        <v>1359</v>
      </c>
      <c r="E131" t="s">
        <v>1358</v>
      </c>
      <c r="F131" s="11">
        <v>6</v>
      </c>
      <c r="G131" s="11">
        <v>31167</v>
      </c>
      <c r="H131" t="s">
        <v>1357</v>
      </c>
      <c r="I131" s="24"/>
      <c r="J131" t="s">
        <v>60</v>
      </c>
      <c r="K131" t="s">
        <v>59</v>
      </c>
      <c r="L131" t="s">
        <v>61</v>
      </c>
      <c r="M131">
        <v>2</v>
      </c>
      <c r="N131" t="s">
        <v>62</v>
      </c>
      <c r="O131">
        <v>11</v>
      </c>
      <c r="P131" s="3">
        <v>22</v>
      </c>
      <c r="Q131" s="3" t="s">
        <v>74</v>
      </c>
      <c r="S131" s="20">
        <v>2030</v>
      </c>
      <c r="T131" s="3">
        <f t="shared" si="49"/>
        <v>88</v>
      </c>
      <c r="U131" s="13" t="s">
        <v>73</v>
      </c>
      <c r="V131" s="15" t="s">
        <v>72</v>
      </c>
      <c r="W131" s="23" t="s">
        <v>71</v>
      </c>
      <c r="X131" s="40">
        <v>5150</v>
      </c>
      <c r="Y131" s="40"/>
      <c r="Z131" s="19">
        <f t="shared" si="41"/>
        <v>22400</v>
      </c>
      <c r="AA131" s="19">
        <f t="shared" si="42"/>
        <v>3400</v>
      </c>
      <c r="AB131" s="22">
        <f t="shared" si="30"/>
        <v>30950</v>
      </c>
      <c r="AC131" t="s">
        <v>70</v>
      </c>
      <c r="AD131" t="s">
        <v>1356</v>
      </c>
      <c r="AE131" t="s">
        <v>1355</v>
      </c>
      <c r="AF131" s="5" t="s">
        <v>1354</v>
      </c>
      <c r="AG131" s="6" t="s">
        <v>1353</v>
      </c>
    </row>
    <row r="132" spans="1:33" x14ac:dyDescent="0.3">
      <c r="A132">
        <v>129</v>
      </c>
      <c r="B132" s="54">
        <v>52.1155010982067</v>
      </c>
      <c r="C132" s="53">
        <v>9.95372519785791</v>
      </c>
      <c r="D132" s="24" t="s">
        <v>1352</v>
      </c>
      <c r="E132" t="s">
        <v>1351</v>
      </c>
      <c r="F132" s="11">
        <v>1</v>
      </c>
      <c r="G132" s="11">
        <v>31199</v>
      </c>
      <c r="H132" t="s">
        <v>1304</v>
      </c>
      <c r="I132" s="24" t="s">
        <v>1308</v>
      </c>
      <c r="J132" t="s">
        <v>60</v>
      </c>
      <c r="K132" t="s">
        <v>59</v>
      </c>
      <c r="L132" t="s">
        <v>61</v>
      </c>
      <c r="M132" s="3">
        <v>2</v>
      </c>
      <c r="N132" t="s">
        <v>62</v>
      </c>
      <c r="O132">
        <v>22</v>
      </c>
      <c r="P132" s="3">
        <v>44</v>
      </c>
      <c r="Q132" s="3" t="s">
        <v>74</v>
      </c>
      <c r="S132" s="20">
        <v>2030</v>
      </c>
      <c r="T132" s="12">
        <f t="shared" ref="T132:T133" si="50">M132*88</f>
        <v>176</v>
      </c>
      <c r="U132" s="13" t="s">
        <v>73</v>
      </c>
      <c r="V132" s="15" t="s">
        <v>72</v>
      </c>
      <c r="W132" s="23" t="s">
        <v>71</v>
      </c>
      <c r="X132" s="40">
        <v>5570</v>
      </c>
      <c r="Y132" s="40"/>
      <c r="Z132" s="19">
        <f t="shared" si="41"/>
        <v>5600</v>
      </c>
      <c r="AA132" s="19">
        <f t="shared" si="42"/>
        <v>3400</v>
      </c>
      <c r="AB132" s="22">
        <f t="shared" si="30"/>
        <v>14570</v>
      </c>
      <c r="AC132" t="s">
        <v>70</v>
      </c>
      <c r="AD132" t="s">
        <v>1302</v>
      </c>
      <c r="AE132" t="s">
        <v>1347</v>
      </c>
      <c r="AF132" s="5" t="s">
        <v>1350</v>
      </c>
      <c r="AG132" s="6" t="s">
        <v>1299</v>
      </c>
    </row>
    <row r="133" spans="1:33" x14ac:dyDescent="0.3">
      <c r="A133">
        <v>130</v>
      </c>
      <c r="B133" s="54">
        <v>52.111882361465597</v>
      </c>
      <c r="C133" s="53">
        <v>9.9515781950893096</v>
      </c>
      <c r="D133" s="24" t="s">
        <v>1349</v>
      </c>
      <c r="E133" t="s">
        <v>1348</v>
      </c>
      <c r="F133" s="11">
        <v>5</v>
      </c>
      <c r="G133" s="11">
        <v>31199</v>
      </c>
      <c r="H133" t="s">
        <v>1304</v>
      </c>
      <c r="I133" s="24" t="s">
        <v>1308</v>
      </c>
      <c r="J133" t="s">
        <v>60</v>
      </c>
      <c r="K133" t="s">
        <v>59</v>
      </c>
      <c r="L133" t="s">
        <v>61</v>
      </c>
      <c r="M133" s="3">
        <v>2</v>
      </c>
      <c r="N133" t="s">
        <v>62</v>
      </c>
      <c r="O133">
        <v>22</v>
      </c>
      <c r="P133" s="3">
        <v>44</v>
      </c>
      <c r="Q133" s="3" t="s">
        <v>74</v>
      </c>
      <c r="S133" s="20">
        <v>2030</v>
      </c>
      <c r="T133" s="12">
        <f t="shared" si="50"/>
        <v>176</v>
      </c>
      <c r="U133" s="13" t="s">
        <v>73</v>
      </c>
      <c r="V133" s="15" t="s">
        <v>72</v>
      </c>
      <c r="W133" s="23" t="s">
        <v>71</v>
      </c>
      <c r="X133" s="40">
        <v>5570</v>
      </c>
      <c r="Y133" s="40"/>
      <c r="Z133" s="19">
        <f t="shared" si="41"/>
        <v>5600</v>
      </c>
      <c r="AA133" s="19">
        <f t="shared" si="42"/>
        <v>3400</v>
      </c>
      <c r="AB133" s="22">
        <f t="shared" si="30"/>
        <v>14570</v>
      </c>
      <c r="AC133" t="s">
        <v>70</v>
      </c>
      <c r="AD133" t="s">
        <v>1302</v>
      </c>
      <c r="AE133" t="s">
        <v>1347</v>
      </c>
      <c r="AF133" s="5" t="s">
        <v>1346</v>
      </c>
      <c r="AG133" s="6" t="s">
        <v>1299</v>
      </c>
    </row>
    <row r="134" spans="1:33" x14ac:dyDescent="0.3">
      <c r="A134">
        <v>131</v>
      </c>
      <c r="B134" s="54">
        <v>52.095144190236802</v>
      </c>
      <c r="C134" s="53">
        <v>9.9173570479610902</v>
      </c>
      <c r="D134" s="24" t="s">
        <v>130</v>
      </c>
      <c r="E134" t="s">
        <v>1003</v>
      </c>
      <c r="F134" s="11">
        <v>14</v>
      </c>
      <c r="G134" s="11">
        <v>31199</v>
      </c>
      <c r="H134" t="s">
        <v>1304</v>
      </c>
      <c r="I134" s="24" t="s">
        <v>1308</v>
      </c>
      <c r="J134" t="s">
        <v>111</v>
      </c>
      <c r="K134" t="s">
        <v>102</v>
      </c>
      <c r="L134" t="s">
        <v>83</v>
      </c>
      <c r="M134" s="3">
        <v>2</v>
      </c>
      <c r="N134" t="s">
        <v>109</v>
      </c>
      <c r="O134" s="3">
        <v>50</v>
      </c>
      <c r="P134" s="3">
        <v>100</v>
      </c>
      <c r="Q134" s="3" t="s">
        <v>81</v>
      </c>
      <c r="S134" s="20">
        <v>2030</v>
      </c>
      <c r="T134" s="3">
        <f>M134*200</f>
        <v>400</v>
      </c>
      <c r="U134" s="13" t="s">
        <v>73</v>
      </c>
      <c r="V134" s="15" t="s">
        <v>94</v>
      </c>
      <c r="W134" s="23" t="s">
        <v>93</v>
      </c>
      <c r="X134" s="40">
        <v>38089</v>
      </c>
      <c r="Y134" s="40"/>
      <c r="Z134" s="19">
        <f>M134*35000</f>
        <v>70000</v>
      </c>
      <c r="AA134" s="19">
        <f>M134*3000</f>
        <v>6000</v>
      </c>
      <c r="AB134" s="22">
        <f t="shared" ref="AB134:AB197" si="51">SUM(X134:AA134)</f>
        <v>114089</v>
      </c>
      <c r="AC134" t="s">
        <v>70</v>
      </c>
      <c r="AD134" t="s">
        <v>1302</v>
      </c>
      <c r="AE134" t="s">
        <v>1304</v>
      </c>
      <c r="AF134" s="5" t="s">
        <v>1345</v>
      </c>
      <c r="AG134" s="6" t="s">
        <v>1299</v>
      </c>
    </row>
    <row r="135" spans="1:33" x14ac:dyDescent="0.3">
      <c r="A135">
        <v>132</v>
      </c>
      <c r="B135" s="54">
        <v>52.0962696375531</v>
      </c>
      <c r="C135" s="53">
        <v>9.9176494087195408</v>
      </c>
      <c r="D135" s="24" t="s">
        <v>85</v>
      </c>
      <c r="E135" t="s">
        <v>1003</v>
      </c>
      <c r="F135" s="11">
        <v>5</v>
      </c>
      <c r="G135" s="11">
        <v>31199</v>
      </c>
      <c r="H135" t="s">
        <v>1304</v>
      </c>
      <c r="I135" s="24" t="s">
        <v>1308</v>
      </c>
      <c r="J135" t="s">
        <v>60</v>
      </c>
      <c r="K135" t="s">
        <v>59</v>
      </c>
      <c r="L135" t="s">
        <v>61</v>
      </c>
      <c r="M135" s="3">
        <v>4</v>
      </c>
      <c r="N135" t="s">
        <v>62</v>
      </c>
      <c r="O135">
        <v>11</v>
      </c>
      <c r="P135" s="3">
        <v>44</v>
      </c>
      <c r="Q135" s="3" t="s">
        <v>74</v>
      </c>
      <c r="S135" s="20">
        <v>2028</v>
      </c>
      <c r="T135" s="3">
        <f t="shared" ref="T135:T137" si="52">M135*44</f>
        <v>176</v>
      </c>
      <c r="U135" s="13" t="s">
        <v>73</v>
      </c>
      <c r="V135" s="15" t="s">
        <v>72</v>
      </c>
      <c r="W135" s="23" t="s">
        <v>71</v>
      </c>
      <c r="X135" s="40">
        <v>5570</v>
      </c>
      <c r="Y135" s="40"/>
      <c r="Z135" s="19">
        <f t="shared" ref="Z135:Z139" si="53">M133*2800</f>
        <v>5600</v>
      </c>
      <c r="AA135" s="19">
        <f t="shared" ref="AA135:AA139" si="54">M135*1700</f>
        <v>6800</v>
      </c>
      <c r="AB135" s="22">
        <f t="shared" si="51"/>
        <v>17970</v>
      </c>
      <c r="AC135" t="s">
        <v>70</v>
      </c>
      <c r="AD135" t="s">
        <v>1302</v>
      </c>
      <c r="AE135" t="s">
        <v>1304</v>
      </c>
      <c r="AF135" s="5" t="s">
        <v>1344</v>
      </c>
      <c r="AG135" s="6" t="s">
        <v>1299</v>
      </c>
    </row>
    <row r="136" spans="1:33" x14ac:dyDescent="0.3">
      <c r="A136">
        <v>133</v>
      </c>
      <c r="B136" s="54">
        <v>52.096914465537502</v>
      </c>
      <c r="C136" s="53">
        <v>9.9198377480648201</v>
      </c>
      <c r="D136" s="24" t="s">
        <v>1332</v>
      </c>
      <c r="E136" t="s">
        <v>1343</v>
      </c>
      <c r="F136" s="11"/>
      <c r="G136" s="11">
        <v>31199</v>
      </c>
      <c r="H136" t="s">
        <v>1304</v>
      </c>
      <c r="I136" s="24" t="s">
        <v>1308</v>
      </c>
      <c r="J136" t="s">
        <v>60</v>
      </c>
      <c r="K136" t="s">
        <v>75</v>
      </c>
      <c r="L136" t="s">
        <v>61</v>
      </c>
      <c r="M136" s="3">
        <v>4</v>
      </c>
      <c r="N136" t="s">
        <v>62</v>
      </c>
      <c r="O136">
        <v>11</v>
      </c>
      <c r="P136" s="3">
        <v>44</v>
      </c>
      <c r="Q136" s="3" t="s">
        <v>74</v>
      </c>
      <c r="S136" s="20">
        <v>2030</v>
      </c>
      <c r="T136" s="3">
        <f t="shared" si="52"/>
        <v>176</v>
      </c>
      <c r="U136" s="13" t="s">
        <v>73</v>
      </c>
      <c r="V136" s="15" t="s">
        <v>72</v>
      </c>
      <c r="W136" s="23" t="s">
        <v>71</v>
      </c>
      <c r="X136" s="40">
        <v>5570</v>
      </c>
      <c r="Y136" s="40"/>
      <c r="Z136" s="19">
        <f t="shared" si="53"/>
        <v>5600</v>
      </c>
      <c r="AA136" s="19">
        <f t="shared" si="54"/>
        <v>6800</v>
      </c>
      <c r="AB136" s="22">
        <f t="shared" si="51"/>
        <v>17970</v>
      </c>
      <c r="AC136" t="s">
        <v>70</v>
      </c>
      <c r="AD136" t="s">
        <v>1302</v>
      </c>
      <c r="AE136" t="s">
        <v>1304</v>
      </c>
      <c r="AF136" s="5" t="s">
        <v>1342</v>
      </c>
      <c r="AG136" s="6" t="s">
        <v>1299</v>
      </c>
    </row>
    <row r="137" spans="1:33" x14ac:dyDescent="0.3">
      <c r="A137">
        <v>134</v>
      </c>
      <c r="B137" s="54">
        <v>52.098509211703501</v>
      </c>
      <c r="C137" s="53">
        <v>9.9282870332817801</v>
      </c>
      <c r="D137" s="24" t="s">
        <v>1341</v>
      </c>
      <c r="E137" t="s">
        <v>1340</v>
      </c>
      <c r="F137" s="11">
        <v>1</v>
      </c>
      <c r="G137" s="11">
        <v>31199</v>
      </c>
      <c r="H137" t="s">
        <v>1304</v>
      </c>
      <c r="I137" s="24" t="s">
        <v>1308</v>
      </c>
      <c r="J137" t="s">
        <v>60</v>
      </c>
      <c r="K137" t="s">
        <v>59</v>
      </c>
      <c r="L137" t="s">
        <v>61</v>
      </c>
      <c r="M137" s="3">
        <v>4</v>
      </c>
      <c r="N137" t="s">
        <v>62</v>
      </c>
      <c r="O137">
        <v>11</v>
      </c>
      <c r="P137" s="3">
        <v>44</v>
      </c>
      <c r="Q137" s="3" t="s">
        <v>74</v>
      </c>
      <c r="S137" s="20">
        <v>2028</v>
      </c>
      <c r="T137" s="3">
        <f t="shared" si="52"/>
        <v>176</v>
      </c>
      <c r="U137" s="13" t="s">
        <v>73</v>
      </c>
      <c r="V137" s="15" t="s">
        <v>72</v>
      </c>
      <c r="W137" s="23" t="s">
        <v>71</v>
      </c>
      <c r="X137" s="40">
        <v>5570</v>
      </c>
      <c r="Y137" s="40"/>
      <c r="Z137" s="19">
        <f t="shared" si="53"/>
        <v>11200</v>
      </c>
      <c r="AA137" s="19">
        <f t="shared" si="54"/>
        <v>6800</v>
      </c>
      <c r="AB137" s="22">
        <f t="shared" si="51"/>
        <v>23570</v>
      </c>
      <c r="AC137" t="s">
        <v>70</v>
      </c>
      <c r="AD137" t="s">
        <v>1302</v>
      </c>
      <c r="AE137" t="s">
        <v>1304</v>
      </c>
      <c r="AF137" s="5" t="s">
        <v>1339</v>
      </c>
      <c r="AG137" s="6" t="s">
        <v>1299</v>
      </c>
    </row>
    <row r="138" spans="1:33" x14ac:dyDescent="0.3">
      <c r="A138">
        <v>135</v>
      </c>
      <c r="B138" s="54">
        <v>52.097755610404299</v>
      </c>
      <c r="C138" s="53">
        <v>9.9222594194028702</v>
      </c>
      <c r="D138" s="24" t="s">
        <v>1338</v>
      </c>
      <c r="E138" t="s">
        <v>1337</v>
      </c>
      <c r="F138" s="11">
        <v>41</v>
      </c>
      <c r="G138" s="11">
        <v>31199</v>
      </c>
      <c r="H138" t="s">
        <v>1304</v>
      </c>
      <c r="I138" s="24" t="s">
        <v>1308</v>
      </c>
      <c r="J138" t="s">
        <v>111</v>
      </c>
      <c r="K138" t="s">
        <v>292</v>
      </c>
      <c r="L138" t="s">
        <v>61</v>
      </c>
      <c r="M138" s="3">
        <v>2</v>
      </c>
      <c r="N138" t="s">
        <v>62</v>
      </c>
      <c r="O138">
        <v>22</v>
      </c>
      <c r="P138" s="3">
        <v>44</v>
      </c>
      <c r="Q138" s="3" t="s">
        <v>74</v>
      </c>
      <c r="S138" s="20">
        <v>2028</v>
      </c>
      <c r="T138" s="12">
        <f t="shared" ref="T138:T151" si="55">M138*88</f>
        <v>176</v>
      </c>
      <c r="U138" s="13" t="s">
        <v>73</v>
      </c>
      <c r="V138" s="15" t="s">
        <v>72</v>
      </c>
      <c r="W138" s="23" t="s">
        <v>71</v>
      </c>
      <c r="X138" s="40">
        <v>5570</v>
      </c>
      <c r="Y138" s="40"/>
      <c r="Z138" s="19">
        <f t="shared" si="53"/>
        <v>11200</v>
      </c>
      <c r="AA138" s="19">
        <f t="shared" si="54"/>
        <v>3400</v>
      </c>
      <c r="AB138" s="22">
        <f t="shared" si="51"/>
        <v>20170</v>
      </c>
      <c r="AC138" t="s">
        <v>70</v>
      </c>
      <c r="AD138" t="s">
        <v>1302</v>
      </c>
      <c r="AE138" t="s">
        <v>1304</v>
      </c>
      <c r="AF138" s="5" t="s">
        <v>1336</v>
      </c>
      <c r="AG138" s="6" t="s">
        <v>1299</v>
      </c>
    </row>
    <row r="139" spans="1:33" x14ac:dyDescent="0.3">
      <c r="A139">
        <v>136</v>
      </c>
      <c r="B139" s="54">
        <v>52.110081578830801</v>
      </c>
      <c r="C139" s="53">
        <v>9.9293351323895802</v>
      </c>
      <c r="D139" s="24" t="s">
        <v>1335</v>
      </c>
      <c r="E139" t="s">
        <v>1334</v>
      </c>
      <c r="F139" s="11">
        <v>55</v>
      </c>
      <c r="G139" s="11">
        <v>31199</v>
      </c>
      <c r="H139" t="s">
        <v>1304</v>
      </c>
      <c r="I139" s="24" t="s">
        <v>1303</v>
      </c>
      <c r="J139" t="s">
        <v>111</v>
      </c>
      <c r="K139" t="s">
        <v>292</v>
      </c>
      <c r="L139" t="s">
        <v>61</v>
      </c>
      <c r="M139" s="3">
        <v>2</v>
      </c>
      <c r="N139" t="s">
        <v>62</v>
      </c>
      <c r="O139">
        <v>22</v>
      </c>
      <c r="P139" s="3">
        <v>44</v>
      </c>
      <c r="Q139" s="3" t="s">
        <v>74</v>
      </c>
      <c r="S139" s="20">
        <v>2030</v>
      </c>
      <c r="T139" s="12">
        <f t="shared" si="55"/>
        <v>176</v>
      </c>
      <c r="U139" s="13" t="s">
        <v>73</v>
      </c>
      <c r="V139" s="15" t="s">
        <v>72</v>
      </c>
      <c r="W139" s="23" t="s">
        <v>71</v>
      </c>
      <c r="X139" s="40">
        <v>5570</v>
      </c>
      <c r="Y139" s="40"/>
      <c r="Z139" s="19">
        <f t="shared" si="53"/>
        <v>11200</v>
      </c>
      <c r="AA139" s="19">
        <f t="shared" si="54"/>
        <v>3400</v>
      </c>
      <c r="AB139" s="22">
        <f t="shared" si="51"/>
        <v>20170</v>
      </c>
      <c r="AC139" t="s">
        <v>70</v>
      </c>
      <c r="AD139" t="s">
        <v>1302</v>
      </c>
      <c r="AE139" t="s">
        <v>1304</v>
      </c>
      <c r="AF139" s="5" t="s">
        <v>1333</v>
      </c>
      <c r="AG139" s="6" t="s">
        <v>1299</v>
      </c>
    </row>
    <row r="140" spans="1:33" x14ac:dyDescent="0.3">
      <c r="A140">
        <v>137</v>
      </c>
      <c r="B140" s="54">
        <v>52.094755828996099</v>
      </c>
      <c r="C140" s="53">
        <v>9.9173404406669903</v>
      </c>
      <c r="D140" s="24" t="s">
        <v>1332</v>
      </c>
      <c r="E140" t="s">
        <v>1003</v>
      </c>
      <c r="F140" s="11">
        <v>16</v>
      </c>
      <c r="G140" s="11">
        <v>31199</v>
      </c>
      <c r="H140" t="s">
        <v>1304</v>
      </c>
      <c r="I140" s="24" t="s">
        <v>1308</v>
      </c>
      <c r="J140" t="s">
        <v>60</v>
      </c>
      <c r="K140" t="s">
        <v>75</v>
      </c>
      <c r="L140" t="s">
        <v>61</v>
      </c>
      <c r="M140" s="3">
        <v>2</v>
      </c>
      <c r="N140" t="s">
        <v>62</v>
      </c>
      <c r="O140">
        <v>22</v>
      </c>
      <c r="P140" s="3">
        <v>44</v>
      </c>
      <c r="Q140" s="3" t="s">
        <v>63</v>
      </c>
      <c r="S140" s="30" t="s">
        <v>80</v>
      </c>
      <c r="T140" s="70">
        <f t="shared" si="55"/>
        <v>176</v>
      </c>
      <c r="U140" s="29" t="s">
        <v>73</v>
      </c>
      <c r="V140" s="28"/>
      <c r="W140" s="30"/>
      <c r="X140" s="26"/>
      <c r="Y140" s="26"/>
      <c r="Z140" s="26"/>
      <c r="AA140" s="26"/>
      <c r="AB140" s="25">
        <f t="shared" si="51"/>
        <v>0</v>
      </c>
      <c r="AC140" t="s">
        <v>70</v>
      </c>
      <c r="AD140" t="s">
        <v>1302</v>
      </c>
      <c r="AE140" t="s">
        <v>1304</v>
      </c>
      <c r="AF140" s="5" t="s">
        <v>1331</v>
      </c>
      <c r="AG140" s="6" t="s">
        <v>1299</v>
      </c>
    </row>
    <row r="141" spans="1:33" x14ac:dyDescent="0.3">
      <c r="A141">
        <v>138</v>
      </c>
      <c r="B141" s="54">
        <v>52.1007589411266</v>
      </c>
      <c r="C141" s="53">
        <v>9.9968532725518298</v>
      </c>
      <c r="D141" s="24" t="s">
        <v>1330</v>
      </c>
      <c r="E141" t="s">
        <v>1329</v>
      </c>
      <c r="F141" s="11">
        <v>15</v>
      </c>
      <c r="G141" s="11">
        <v>31199</v>
      </c>
      <c r="H141" t="s">
        <v>1304</v>
      </c>
      <c r="I141" s="24" t="s">
        <v>1308</v>
      </c>
      <c r="J141" t="s">
        <v>60</v>
      </c>
      <c r="K141" t="s">
        <v>59</v>
      </c>
      <c r="L141" t="s">
        <v>61</v>
      </c>
      <c r="M141" s="3">
        <v>2</v>
      </c>
      <c r="N141" t="s">
        <v>62</v>
      </c>
      <c r="O141">
        <v>22</v>
      </c>
      <c r="P141" s="3">
        <v>44</v>
      </c>
      <c r="Q141" s="3" t="s">
        <v>74</v>
      </c>
      <c r="S141" s="20">
        <v>2030</v>
      </c>
      <c r="T141" s="12">
        <f t="shared" si="55"/>
        <v>176</v>
      </c>
      <c r="U141" s="13" t="s">
        <v>73</v>
      </c>
      <c r="V141" s="15" t="s">
        <v>72</v>
      </c>
      <c r="W141" s="23" t="s">
        <v>71</v>
      </c>
      <c r="X141" s="40">
        <v>5570</v>
      </c>
      <c r="Y141" s="40"/>
      <c r="Z141" s="19">
        <f t="shared" ref="Z141:Z151" si="56">M139*2800</f>
        <v>5600</v>
      </c>
      <c r="AA141" s="19">
        <f t="shared" ref="AA141:AA151" si="57">M141*1700</f>
        <v>3400</v>
      </c>
      <c r="AB141" s="22">
        <f t="shared" si="51"/>
        <v>14570</v>
      </c>
      <c r="AC141" t="s">
        <v>70</v>
      </c>
      <c r="AD141" t="s">
        <v>1302</v>
      </c>
      <c r="AE141" t="s">
        <v>1322</v>
      </c>
      <c r="AF141" s="5" t="s">
        <v>1328</v>
      </c>
      <c r="AG141" s="6" t="s">
        <v>1299</v>
      </c>
    </row>
    <row r="142" spans="1:33" x14ac:dyDescent="0.3">
      <c r="A142">
        <v>139</v>
      </c>
      <c r="B142" s="54">
        <v>52.0931157363624</v>
      </c>
      <c r="C142" s="53">
        <v>9.9945485897093906</v>
      </c>
      <c r="D142" s="24" t="s">
        <v>1327</v>
      </c>
      <c r="E142" t="s">
        <v>1326</v>
      </c>
      <c r="F142" s="11">
        <v>1</v>
      </c>
      <c r="G142" s="11">
        <v>31199</v>
      </c>
      <c r="H142" t="s">
        <v>1304</v>
      </c>
      <c r="I142" s="24" t="s">
        <v>1303</v>
      </c>
      <c r="J142" t="s">
        <v>60</v>
      </c>
      <c r="K142" t="s">
        <v>292</v>
      </c>
      <c r="L142" t="s">
        <v>61</v>
      </c>
      <c r="M142" s="3">
        <v>2</v>
      </c>
      <c r="N142" t="s">
        <v>62</v>
      </c>
      <c r="O142">
        <v>22</v>
      </c>
      <c r="P142" s="3">
        <v>44</v>
      </c>
      <c r="Q142" s="3" t="s">
        <v>74</v>
      </c>
      <c r="S142" s="20">
        <v>2030</v>
      </c>
      <c r="T142" s="12">
        <f t="shared" si="55"/>
        <v>176</v>
      </c>
      <c r="U142" s="13" t="s">
        <v>73</v>
      </c>
      <c r="V142" s="15" t="s">
        <v>72</v>
      </c>
      <c r="W142" s="23" t="s">
        <v>71</v>
      </c>
      <c r="X142" s="40">
        <v>5570</v>
      </c>
      <c r="Y142" s="40"/>
      <c r="Z142" s="19">
        <f t="shared" si="56"/>
        <v>5600</v>
      </c>
      <c r="AA142" s="19">
        <f t="shared" si="57"/>
        <v>3400</v>
      </c>
      <c r="AB142" s="22">
        <f t="shared" si="51"/>
        <v>14570</v>
      </c>
      <c r="AC142" t="s">
        <v>70</v>
      </c>
      <c r="AD142" t="s">
        <v>1302</v>
      </c>
      <c r="AE142" t="s">
        <v>1322</v>
      </c>
      <c r="AF142" s="5" t="s">
        <v>1325</v>
      </c>
      <c r="AG142" s="6" t="s">
        <v>1299</v>
      </c>
    </row>
    <row r="143" spans="1:33" x14ac:dyDescent="0.3">
      <c r="A143">
        <v>140</v>
      </c>
      <c r="B143" s="54">
        <v>52.091289830683301</v>
      </c>
      <c r="C143" s="53">
        <v>9.9822696837951099</v>
      </c>
      <c r="D143" s="24" t="s">
        <v>1324</v>
      </c>
      <c r="E143" t="s">
        <v>1323</v>
      </c>
      <c r="F143" s="11">
        <v>7</v>
      </c>
      <c r="G143" s="11">
        <v>31199</v>
      </c>
      <c r="H143" t="s">
        <v>1304</v>
      </c>
      <c r="I143" s="24" t="s">
        <v>1308</v>
      </c>
      <c r="J143" t="s">
        <v>111</v>
      </c>
      <c r="K143" t="s">
        <v>59</v>
      </c>
      <c r="L143" t="s">
        <v>61</v>
      </c>
      <c r="M143" s="3">
        <v>2</v>
      </c>
      <c r="N143" t="s">
        <v>62</v>
      </c>
      <c r="O143">
        <v>22</v>
      </c>
      <c r="P143" s="3">
        <v>44</v>
      </c>
      <c r="Q143" s="3" t="s">
        <v>74</v>
      </c>
      <c r="S143" s="20">
        <v>2028</v>
      </c>
      <c r="T143" s="12">
        <f t="shared" si="55"/>
        <v>176</v>
      </c>
      <c r="U143" s="13" t="s">
        <v>73</v>
      </c>
      <c r="V143" s="15" t="s">
        <v>72</v>
      </c>
      <c r="W143" s="23" t="s">
        <v>71</v>
      </c>
      <c r="X143" s="40">
        <v>5570</v>
      </c>
      <c r="Y143" s="40"/>
      <c r="Z143" s="19">
        <f t="shared" si="56"/>
        <v>5600</v>
      </c>
      <c r="AA143" s="19">
        <f t="shared" si="57"/>
        <v>3400</v>
      </c>
      <c r="AB143" s="22">
        <f t="shared" si="51"/>
        <v>14570</v>
      </c>
      <c r="AC143" t="s">
        <v>70</v>
      </c>
      <c r="AD143" t="s">
        <v>1302</v>
      </c>
      <c r="AE143" t="s">
        <v>1322</v>
      </c>
      <c r="AF143" s="5" t="s">
        <v>1321</v>
      </c>
      <c r="AG143" s="6" t="s">
        <v>1299</v>
      </c>
    </row>
    <row r="144" spans="1:33" x14ac:dyDescent="0.3">
      <c r="A144">
        <v>141</v>
      </c>
      <c r="B144" s="54">
        <v>52.105628795714097</v>
      </c>
      <c r="C144" s="53">
        <v>9.9620301651095406</v>
      </c>
      <c r="D144" s="24" t="s">
        <v>1320</v>
      </c>
      <c r="E144" s="37" t="s">
        <v>1319</v>
      </c>
      <c r="F144" s="36">
        <v>1</v>
      </c>
      <c r="G144" s="11">
        <v>31199</v>
      </c>
      <c r="H144" t="s">
        <v>1304</v>
      </c>
      <c r="I144" s="24" t="s">
        <v>1308</v>
      </c>
      <c r="J144" t="s">
        <v>60</v>
      </c>
      <c r="K144" t="s">
        <v>59</v>
      </c>
      <c r="L144" t="s">
        <v>61</v>
      </c>
      <c r="M144" s="3">
        <v>2</v>
      </c>
      <c r="N144" t="s">
        <v>62</v>
      </c>
      <c r="O144">
        <v>22</v>
      </c>
      <c r="P144" s="3">
        <v>44</v>
      </c>
      <c r="Q144" s="3" t="s">
        <v>74</v>
      </c>
      <c r="S144" s="20">
        <v>2030</v>
      </c>
      <c r="T144" s="12">
        <f t="shared" si="55"/>
        <v>176</v>
      </c>
      <c r="U144" s="13" t="s">
        <v>73</v>
      </c>
      <c r="V144" s="15" t="s">
        <v>72</v>
      </c>
      <c r="W144" s="23" t="s">
        <v>71</v>
      </c>
      <c r="X144" s="40">
        <v>5570</v>
      </c>
      <c r="Y144" s="40"/>
      <c r="Z144" s="19">
        <f t="shared" si="56"/>
        <v>5600</v>
      </c>
      <c r="AA144" s="19">
        <f t="shared" si="57"/>
        <v>3400</v>
      </c>
      <c r="AB144" s="22">
        <f t="shared" si="51"/>
        <v>14570</v>
      </c>
      <c r="AC144" t="s">
        <v>70</v>
      </c>
      <c r="AD144" t="s">
        <v>1302</v>
      </c>
      <c r="AE144" t="s">
        <v>1301</v>
      </c>
      <c r="AF144" s="5" t="s">
        <v>1318</v>
      </c>
      <c r="AG144" s="6" t="s">
        <v>1299</v>
      </c>
    </row>
    <row r="145" spans="1:33" x14ac:dyDescent="0.3">
      <c r="A145">
        <v>142</v>
      </c>
      <c r="B145" s="54">
        <v>52.102937628156198</v>
      </c>
      <c r="C145" s="53">
        <v>9.9591910383571598</v>
      </c>
      <c r="D145" s="24" t="s">
        <v>1317</v>
      </c>
      <c r="E145" s="37" t="s">
        <v>129</v>
      </c>
      <c r="F145" s="36">
        <v>1</v>
      </c>
      <c r="G145" s="11">
        <v>31199</v>
      </c>
      <c r="H145" t="s">
        <v>1304</v>
      </c>
      <c r="I145" s="24" t="s">
        <v>1308</v>
      </c>
      <c r="J145" t="s">
        <v>60</v>
      </c>
      <c r="K145" t="s">
        <v>75</v>
      </c>
      <c r="L145" t="s">
        <v>61</v>
      </c>
      <c r="M145" s="3">
        <v>2</v>
      </c>
      <c r="N145" t="s">
        <v>62</v>
      </c>
      <c r="O145">
        <v>22</v>
      </c>
      <c r="P145" s="3">
        <v>44</v>
      </c>
      <c r="Q145" s="3" t="s">
        <v>74</v>
      </c>
      <c r="S145" s="20">
        <v>2030</v>
      </c>
      <c r="T145" s="12">
        <f t="shared" si="55"/>
        <v>176</v>
      </c>
      <c r="U145" s="13" t="s">
        <v>73</v>
      </c>
      <c r="V145" s="15" t="s">
        <v>72</v>
      </c>
      <c r="W145" s="23" t="s">
        <v>71</v>
      </c>
      <c r="X145" s="40">
        <v>5570</v>
      </c>
      <c r="Y145" s="40"/>
      <c r="Z145" s="19">
        <f t="shared" si="56"/>
        <v>5600</v>
      </c>
      <c r="AA145" s="19">
        <f t="shared" si="57"/>
        <v>3400</v>
      </c>
      <c r="AB145" s="22">
        <f t="shared" si="51"/>
        <v>14570</v>
      </c>
      <c r="AC145" t="s">
        <v>70</v>
      </c>
      <c r="AD145" t="s">
        <v>1302</v>
      </c>
      <c r="AE145" t="s">
        <v>1301</v>
      </c>
      <c r="AF145" s="5" t="s">
        <v>1316</v>
      </c>
      <c r="AG145" s="6" t="s">
        <v>1299</v>
      </c>
    </row>
    <row r="146" spans="1:33" x14ac:dyDescent="0.3">
      <c r="A146">
        <v>143</v>
      </c>
      <c r="B146" s="54">
        <v>52.101657496103002</v>
      </c>
      <c r="C146" s="53">
        <v>9.9595045472939905</v>
      </c>
      <c r="D146" s="24" t="s">
        <v>1315</v>
      </c>
      <c r="E146" t="s">
        <v>211</v>
      </c>
      <c r="F146" s="11">
        <v>4</v>
      </c>
      <c r="G146" s="11">
        <v>31199</v>
      </c>
      <c r="H146" t="s">
        <v>1304</v>
      </c>
      <c r="I146" s="24" t="s">
        <v>1308</v>
      </c>
      <c r="J146" t="s">
        <v>60</v>
      </c>
      <c r="K146" t="s">
        <v>59</v>
      </c>
      <c r="L146" t="s">
        <v>61</v>
      </c>
      <c r="M146" s="3">
        <v>2</v>
      </c>
      <c r="N146" t="s">
        <v>62</v>
      </c>
      <c r="O146">
        <v>22</v>
      </c>
      <c r="P146" s="3">
        <v>44</v>
      </c>
      <c r="Q146" s="3" t="s">
        <v>74</v>
      </c>
      <c r="S146" s="20">
        <v>2030</v>
      </c>
      <c r="T146" s="12">
        <f t="shared" si="55"/>
        <v>176</v>
      </c>
      <c r="U146" s="13" t="s">
        <v>73</v>
      </c>
      <c r="V146" s="15" t="s">
        <v>72</v>
      </c>
      <c r="W146" s="23" t="s">
        <v>71</v>
      </c>
      <c r="X146" s="40">
        <v>5570</v>
      </c>
      <c r="Y146" s="40"/>
      <c r="Z146" s="19">
        <f t="shared" si="56"/>
        <v>5600</v>
      </c>
      <c r="AA146" s="19">
        <f t="shared" si="57"/>
        <v>3400</v>
      </c>
      <c r="AB146" s="22">
        <f t="shared" si="51"/>
        <v>14570</v>
      </c>
      <c r="AC146" t="s">
        <v>70</v>
      </c>
      <c r="AD146" t="s">
        <v>1302</v>
      </c>
      <c r="AE146" t="s">
        <v>1301</v>
      </c>
      <c r="AF146" s="5" t="s">
        <v>1314</v>
      </c>
      <c r="AG146" s="6" t="s">
        <v>1299</v>
      </c>
    </row>
    <row r="147" spans="1:33" x14ac:dyDescent="0.3">
      <c r="A147">
        <v>144</v>
      </c>
      <c r="B147" s="54">
        <v>52.1009536849215</v>
      </c>
      <c r="C147" s="53">
        <v>9.9594819926963698</v>
      </c>
      <c r="D147" s="24" t="s">
        <v>1313</v>
      </c>
      <c r="E147" t="s">
        <v>1312</v>
      </c>
      <c r="F147" s="11">
        <v>6</v>
      </c>
      <c r="G147" s="11">
        <v>31199</v>
      </c>
      <c r="H147" t="s">
        <v>1304</v>
      </c>
      <c r="I147" s="24" t="s">
        <v>1308</v>
      </c>
      <c r="J147" t="s">
        <v>60</v>
      </c>
      <c r="K147" t="s">
        <v>59</v>
      </c>
      <c r="L147" t="s">
        <v>61</v>
      </c>
      <c r="M147" s="3">
        <v>2</v>
      </c>
      <c r="N147" t="s">
        <v>62</v>
      </c>
      <c r="O147">
        <v>22</v>
      </c>
      <c r="P147" s="3">
        <v>44</v>
      </c>
      <c r="Q147" s="3" t="s">
        <v>74</v>
      </c>
      <c r="S147" s="20">
        <v>2030</v>
      </c>
      <c r="T147" s="12">
        <f t="shared" si="55"/>
        <v>176</v>
      </c>
      <c r="U147" s="13" t="s">
        <v>73</v>
      </c>
      <c r="V147" s="15" t="s">
        <v>72</v>
      </c>
      <c r="W147" s="23" t="s">
        <v>71</v>
      </c>
      <c r="X147" s="40">
        <v>5570</v>
      </c>
      <c r="Y147" s="40"/>
      <c r="Z147" s="19">
        <f t="shared" si="56"/>
        <v>5600</v>
      </c>
      <c r="AA147" s="19">
        <f t="shared" si="57"/>
        <v>3400</v>
      </c>
      <c r="AB147" s="22">
        <f t="shared" si="51"/>
        <v>14570</v>
      </c>
      <c r="AC147" t="s">
        <v>70</v>
      </c>
      <c r="AD147" t="s">
        <v>1302</v>
      </c>
      <c r="AE147" t="s">
        <v>1301</v>
      </c>
      <c r="AF147" s="5" t="s">
        <v>1311</v>
      </c>
      <c r="AG147" s="6" t="s">
        <v>1299</v>
      </c>
    </row>
    <row r="148" spans="1:33" x14ac:dyDescent="0.3">
      <c r="A148">
        <v>145</v>
      </c>
      <c r="B148" s="54">
        <v>52.094226173411798</v>
      </c>
      <c r="C148" s="53">
        <v>9.96044627299894</v>
      </c>
      <c r="D148" s="24" t="s">
        <v>1310</v>
      </c>
      <c r="E148" t="s">
        <v>1309</v>
      </c>
      <c r="F148" s="11">
        <v>1</v>
      </c>
      <c r="G148" s="11">
        <v>31199</v>
      </c>
      <c r="H148" t="s">
        <v>1304</v>
      </c>
      <c r="I148" s="24" t="s">
        <v>1308</v>
      </c>
      <c r="J148" t="s">
        <v>60</v>
      </c>
      <c r="K148" t="s">
        <v>59</v>
      </c>
      <c r="L148" t="s">
        <v>61</v>
      </c>
      <c r="M148" s="3">
        <v>2</v>
      </c>
      <c r="N148" t="s">
        <v>62</v>
      </c>
      <c r="O148">
        <v>22</v>
      </c>
      <c r="P148" s="3">
        <v>44</v>
      </c>
      <c r="Q148" s="3" t="s">
        <v>74</v>
      </c>
      <c r="S148" s="20">
        <v>2030</v>
      </c>
      <c r="T148" s="12">
        <f t="shared" si="55"/>
        <v>176</v>
      </c>
      <c r="U148" s="13" t="s">
        <v>73</v>
      </c>
      <c r="V148" s="15" t="s">
        <v>72</v>
      </c>
      <c r="W148" s="23" t="s">
        <v>71</v>
      </c>
      <c r="X148" s="40">
        <v>5570</v>
      </c>
      <c r="Y148" s="40"/>
      <c r="Z148" s="19">
        <f t="shared" si="56"/>
        <v>5600</v>
      </c>
      <c r="AA148" s="19">
        <f t="shared" si="57"/>
        <v>3400</v>
      </c>
      <c r="AB148" s="22">
        <f t="shared" si="51"/>
        <v>14570</v>
      </c>
      <c r="AC148" t="s">
        <v>70</v>
      </c>
      <c r="AD148" t="s">
        <v>1302</v>
      </c>
      <c r="AE148" t="s">
        <v>1301</v>
      </c>
      <c r="AF148" s="5" t="s">
        <v>1307</v>
      </c>
      <c r="AG148" s="6" t="s">
        <v>1299</v>
      </c>
    </row>
    <row r="149" spans="1:33" x14ac:dyDescent="0.3">
      <c r="A149">
        <v>146</v>
      </c>
      <c r="B149" s="54">
        <v>52.091721364114399</v>
      </c>
      <c r="C149" s="53">
        <v>9.9595450509128405</v>
      </c>
      <c r="D149" s="24" t="s">
        <v>1306</v>
      </c>
      <c r="E149" t="s">
        <v>1305</v>
      </c>
      <c r="F149" s="11">
        <v>13</v>
      </c>
      <c r="G149" s="11">
        <v>31199</v>
      </c>
      <c r="H149" t="s">
        <v>1304</v>
      </c>
      <c r="I149" s="24" t="s">
        <v>1303</v>
      </c>
      <c r="J149" t="s">
        <v>60</v>
      </c>
      <c r="K149" t="s">
        <v>292</v>
      </c>
      <c r="L149" t="s">
        <v>61</v>
      </c>
      <c r="M149" s="3">
        <v>2</v>
      </c>
      <c r="N149" t="s">
        <v>62</v>
      </c>
      <c r="O149">
        <v>22</v>
      </c>
      <c r="P149" s="3">
        <v>44</v>
      </c>
      <c r="Q149" s="3" t="s">
        <v>74</v>
      </c>
      <c r="S149" s="20">
        <v>2030</v>
      </c>
      <c r="T149" s="12">
        <f t="shared" si="55"/>
        <v>176</v>
      </c>
      <c r="U149" s="13" t="s">
        <v>73</v>
      </c>
      <c r="V149" s="15" t="s">
        <v>72</v>
      </c>
      <c r="W149" s="23" t="s">
        <v>71</v>
      </c>
      <c r="X149" s="40">
        <v>5570</v>
      </c>
      <c r="Y149" s="40"/>
      <c r="Z149" s="19">
        <f t="shared" si="56"/>
        <v>5600</v>
      </c>
      <c r="AA149" s="19">
        <f t="shared" si="57"/>
        <v>3400</v>
      </c>
      <c r="AB149" s="22">
        <f t="shared" si="51"/>
        <v>14570</v>
      </c>
      <c r="AC149" t="s">
        <v>70</v>
      </c>
      <c r="AD149" t="s">
        <v>1302</v>
      </c>
      <c r="AE149" t="s">
        <v>1301</v>
      </c>
      <c r="AF149" s="5" t="s">
        <v>1300</v>
      </c>
      <c r="AG149" s="6" t="s">
        <v>1299</v>
      </c>
    </row>
    <row r="150" spans="1:33" x14ac:dyDescent="0.3">
      <c r="A150">
        <v>147</v>
      </c>
      <c r="B150" s="58">
        <v>52.113183999999997</v>
      </c>
      <c r="C150" s="53">
        <v>9.7392699999999994</v>
      </c>
      <c r="D150" s="24" t="s">
        <v>1298</v>
      </c>
      <c r="E150" t="s">
        <v>265</v>
      </c>
      <c r="F150" s="11"/>
      <c r="G150" s="11">
        <v>31008</v>
      </c>
      <c r="H150" t="s">
        <v>1219</v>
      </c>
      <c r="I150"/>
      <c r="J150" t="s">
        <v>60</v>
      </c>
      <c r="K150" t="s">
        <v>59</v>
      </c>
      <c r="L150" t="s">
        <v>61</v>
      </c>
      <c r="M150">
        <v>2</v>
      </c>
      <c r="N150" t="s">
        <v>62</v>
      </c>
      <c r="O150">
        <v>22</v>
      </c>
      <c r="P150" s="3">
        <v>44</v>
      </c>
      <c r="Q150" s="3" t="s">
        <v>74</v>
      </c>
      <c r="S150" s="20">
        <v>2030</v>
      </c>
      <c r="T150" s="12">
        <f t="shared" si="55"/>
        <v>176</v>
      </c>
      <c r="U150" s="13" t="s">
        <v>155</v>
      </c>
      <c r="V150" s="13" t="s">
        <v>1831</v>
      </c>
      <c r="W150" s="21" t="s">
        <v>1832</v>
      </c>
      <c r="X150" s="19">
        <v>7200</v>
      </c>
      <c r="Z150" s="19">
        <f t="shared" si="56"/>
        <v>5600</v>
      </c>
      <c r="AA150" s="19">
        <f t="shared" si="57"/>
        <v>3400</v>
      </c>
      <c r="AB150" s="22">
        <f t="shared" si="51"/>
        <v>16200</v>
      </c>
      <c r="AC150" t="s">
        <v>70</v>
      </c>
      <c r="AD150" t="s">
        <v>1218</v>
      </c>
      <c r="AE150" t="s">
        <v>1219</v>
      </c>
      <c r="AF150" s="5" t="s">
        <v>1297</v>
      </c>
      <c r="AG150"/>
    </row>
    <row r="151" spans="1:33" x14ac:dyDescent="0.3">
      <c r="A151">
        <v>148</v>
      </c>
      <c r="B151" s="59">
        <v>52.116261000000002</v>
      </c>
      <c r="C151" s="53">
        <v>9.7375100000000003</v>
      </c>
      <c r="D151" s="24" t="s">
        <v>1296</v>
      </c>
      <c r="E151" t="s">
        <v>1295</v>
      </c>
      <c r="F151" s="11">
        <v>44</v>
      </c>
      <c r="G151" s="11">
        <v>31008</v>
      </c>
      <c r="H151" t="s">
        <v>1219</v>
      </c>
      <c r="I151"/>
      <c r="J151" t="s">
        <v>60</v>
      </c>
      <c r="K151" t="s">
        <v>59</v>
      </c>
      <c r="L151" t="s">
        <v>61</v>
      </c>
      <c r="M151">
        <v>2</v>
      </c>
      <c r="N151" t="s">
        <v>62</v>
      </c>
      <c r="O151">
        <v>22</v>
      </c>
      <c r="P151" s="3">
        <v>44</v>
      </c>
      <c r="Q151" s="3" t="s">
        <v>74</v>
      </c>
      <c r="S151" s="20">
        <v>2030</v>
      </c>
      <c r="T151" s="12">
        <f t="shared" si="55"/>
        <v>176</v>
      </c>
      <c r="U151" s="13" t="s">
        <v>155</v>
      </c>
      <c r="V151" s="13" t="s">
        <v>1831</v>
      </c>
      <c r="W151" s="21" t="s">
        <v>1832</v>
      </c>
      <c r="X151" s="19">
        <v>7200</v>
      </c>
      <c r="Z151" s="19">
        <f t="shared" si="56"/>
        <v>5600</v>
      </c>
      <c r="AA151" s="19">
        <f t="shared" si="57"/>
        <v>3400</v>
      </c>
      <c r="AB151" s="22">
        <f t="shared" si="51"/>
        <v>16200</v>
      </c>
      <c r="AC151" t="s">
        <v>70</v>
      </c>
      <c r="AD151" t="s">
        <v>1218</v>
      </c>
      <c r="AE151" t="s">
        <v>1219</v>
      </c>
      <c r="AF151" s="5" t="s">
        <v>1294</v>
      </c>
      <c r="AG151"/>
    </row>
    <row r="152" spans="1:33" x14ac:dyDescent="0.3">
      <c r="A152">
        <v>149</v>
      </c>
      <c r="B152" s="59">
        <v>52.116135</v>
      </c>
      <c r="C152" s="53">
        <v>9.7375039999999995</v>
      </c>
      <c r="D152" s="24" t="s">
        <v>1293</v>
      </c>
      <c r="E152" t="s">
        <v>1273</v>
      </c>
      <c r="F152" s="11">
        <v>2</v>
      </c>
      <c r="G152" s="11">
        <v>31008</v>
      </c>
      <c r="H152" t="s">
        <v>1219</v>
      </c>
      <c r="I152"/>
      <c r="J152" t="s">
        <v>111</v>
      </c>
      <c r="K152" t="s">
        <v>75</v>
      </c>
      <c r="L152" t="s">
        <v>110</v>
      </c>
      <c r="M152">
        <v>4</v>
      </c>
      <c r="N152" t="s">
        <v>109</v>
      </c>
      <c r="O152">
        <v>150</v>
      </c>
      <c r="P152" s="3">
        <v>600</v>
      </c>
      <c r="Q152" s="3" t="s">
        <v>108</v>
      </c>
      <c r="S152" s="20">
        <v>2025</v>
      </c>
      <c r="T152" s="3">
        <f>M152*300</f>
        <v>1200</v>
      </c>
      <c r="U152" s="13" t="s">
        <v>155</v>
      </c>
      <c r="V152" s="13" t="s">
        <v>1831</v>
      </c>
      <c r="W152" s="21" t="s">
        <v>1835</v>
      </c>
      <c r="X152" s="19">
        <v>66000</v>
      </c>
      <c r="Y152" s="71">
        <v>140000</v>
      </c>
      <c r="Z152" s="19">
        <f>M152*45000</f>
        <v>180000</v>
      </c>
      <c r="AA152" s="19">
        <f>M152*5500</f>
        <v>22000</v>
      </c>
      <c r="AB152" s="22">
        <f t="shared" si="51"/>
        <v>408000</v>
      </c>
      <c r="AC152" t="s">
        <v>70</v>
      </c>
      <c r="AD152" t="s">
        <v>1218</v>
      </c>
      <c r="AE152" t="s">
        <v>1219</v>
      </c>
      <c r="AF152" s="5" t="s">
        <v>1292</v>
      </c>
      <c r="AG152"/>
    </row>
    <row r="153" spans="1:33" x14ac:dyDescent="0.3">
      <c r="A153">
        <v>150</v>
      </c>
      <c r="B153" s="59">
        <v>52.119965999999998</v>
      </c>
      <c r="C153" s="53">
        <v>9.7369090000000007</v>
      </c>
      <c r="D153" s="24" t="s">
        <v>1291</v>
      </c>
      <c r="E153" t="s">
        <v>1283</v>
      </c>
      <c r="F153" s="11">
        <v>5</v>
      </c>
      <c r="G153" s="11">
        <v>31008</v>
      </c>
      <c r="H153" t="s">
        <v>1219</v>
      </c>
      <c r="I153"/>
      <c r="J153" t="s">
        <v>60</v>
      </c>
      <c r="K153" t="s">
        <v>59</v>
      </c>
      <c r="L153" t="s">
        <v>61</v>
      </c>
      <c r="M153">
        <v>2</v>
      </c>
      <c r="N153" t="s">
        <v>62</v>
      </c>
      <c r="O153">
        <v>22</v>
      </c>
      <c r="P153" s="3">
        <v>44</v>
      </c>
      <c r="Q153" s="3" t="s">
        <v>74</v>
      </c>
      <c r="S153" s="20">
        <v>2025</v>
      </c>
      <c r="T153" s="12">
        <f>M153*88</f>
        <v>176</v>
      </c>
      <c r="U153" s="13" t="s">
        <v>155</v>
      </c>
      <c r="V153" s="13" t="s">
        <v>1831</v>
      </c>
      <c r="W153" s="21" t="s">
        <v>1832</v>
      </c>
      <c r="X153" s="19">
        <v>7200</v>
      </c>
      <c r="Z153" s="19">
        <f>M151*2800</f>
        <v>5600</v>
      </c>
      <c r="AA153" s="19">
        <f>M153*1700</f>
        <v>3400</v>
      </c>
      <c r="AB153" s="22">
        <f t="shared" si="51"/>
        <v>16200</v>
      </c>
      <c r="AC153" t="s">
        <v>70</v>
      </c>
      <c r="AD153" t="s">
        <v>1218</v>
      </c>
      <c r="AE153" t="s">
        <v>1219</v>
      </c>
      <c r="AF153" s="5" t="s">
        <v>1290</v>
      </c>
      <c r="AG153"/>
    </row>
    <row r="154" spans="1:33" x14ac:dyDescent="0.3">
      <c r="A154">
        <v>151</v>
      </c>
      <c r="B154" s="59">
        <v>52.119877000000002</v>
      </c>
      <c r="C154" s="53">
        <v>9.7389910000000004</v>
      </c>
      <c r="D154" s="24" t="s">
        <v>1289</v>
      </c>
      <c r="E154" t="s">
        <v>1283</v>
      </c>
      <c r="F154" s="11">
        <v>16</v>
      </c>
      <c r="G154" s="11">
        <v>31008</v>
      </c>
      <c r="H154" t="s">
        <v>1219</v>
      </c>
      <c r="I154"/>
      <c r="J154" t="s">
        <v>60</v>
      </c>
      <c r="K154" t="s">
        <v>59</v>
      </c>
      <c r="L154" t="s">
        <v>83</v>
      </c>
      <c r="M154">
        <v>4</v>
      </c>
      <c r="N154" t="s">
        <v>109</v>
      </c>
      <c r="O154">
        <v>50</v>
      </c>
      <c r="P154" s="3">
        <v>200</v>
      </c>
      <c r="Q154" s="3" t="s">
        <v>81</v>
      </c>
      <c r="S154" s="20">
        <v>2030</v>
      </c>
      <c r="T154" s="3">
        <f>M154*200</f>
        <v>800</v>
      </c>
      <c r="U154" s="13" t="s">
        <v>155</v>
      </c>
      <c r="V154" s="13" t="s">
        <v>1831</v>
      </c>
      <c r="W154" s="21" t="s">
        <v>1833</v>
      </c>
      <c r="X154" s="19">
        <v>26000</v>
      </c>
      <c r="Z154" s="19">
        <f>M154*35000</f>
        <v>140000</v>
      </c>
      <c r="AA154" s="19">
        <f>M154*3000</f>
        <v>12000</v>
      </c>
      <c r="AB154" s="22">
        <f t="shared" si="51"/>
        <v>178000</v>
      </c>
      <c r="AC154" t="s">
        <v>70</v>
      </c>
      <c r="AD154" t="s">
        <v>1218</v>
      </c>
      <c r="AE154" t="s">
        <v>1219</v>
      </c>
      <c r="AF154" s="5" t="s">
        <v>1288</v>
      </c>
      <c r="AG154"/>
    </row>
    <row r="155" spans="1:33" x14ac:dyDescent="0.3">
      <c r="A155">
        <v>152</v>
      </c>
      <c r="B155" s="59">
        <v>52.130209999999998</v>
      </c>
      <c r="C155" s="53">
        <v>9.7427360000000007</v>
      </c>
      <c r="D155" s="24" t="s">
        <v>1287</v>
      </c>
      <c r="E155" t="s">
        <v>1286</v>
      </c>
      <c r="F155" s="11">
        <v>3</v>
      </c>
      <c r="G155" s="11">
        <v>31008</v>
      </c>
      <c r="H155" t="s">
        <v>1219</v>
      </c>
      <c r="I155"/>
      <c r="J155" t="s">
        <v>60</v>
      </c>
      <c r="K155" t="s">
        <v>59</v>
      </c>
      <c r="L155" t="s">
        <v>61</v>
      </c>
      <c r="M155">
        <v>2</v>
      </c>
      <c r="N155" t="s">
        <v>62</v>
      </c>
      <c r="O155">
        <v>22</v>
      </c>
      <c r="P155" s="3">
        <v>44</v>
      </c>
      <c r="Q155" s="3" t="s">
        <v>74</v>
      </c>
      <c r="S155" s="20">
        <v>2030</v>
      </c>
      <c r="T155" s="12">
        <f t="shared" ref="T155:T176" si="58">M155*88</f>
        <v>176</v>
      </c>
      <c r="U155" s="13" t="s">
        <v>155</v>
      </c>
      <c r="V155" s="13" t="s">
        <v>1831</v>
      </c>
      <c r="W155" s="21" t="s">
        <v>1832</v>
      </c>
      <c r="X155" s="19">
        <v>7200</v>
      </c>
      <c r="Z155" s="19">
        <f t="shared" ref="Z155:Z166" si="59">M153*2800</f>
        <v>5600</v>
      </c>
      <c r="AA155" s="19">
        <f t="shared" ref="AA155:AA166" si="60">M155*1700</f>
        <v>3400</v>
      </c>
      <c r="AB155" s="22">
        <f t="shared" si="51"/>
        <v>16200</v>
      </c>
      <c r="AC155" t="s">
        <v>70</v>
      </c>
      <c r="AD155" t="s">
        <v>1218</v>
      </c>
      <c r="AE155" t="s">
        <v>1219</v>
      </c>
      <c r="AF155" s="5" t="s">
        <v>1285</v>
      </c>
      <c r="AG155"/>
    </row>
    <row r="156" spans="1:33" x14ac:dyDescent="0.3">
      <c r="A156">
        <v>153</v>
      </c>
      <c r="B156" s="59">
        <v>52.121397000000002</v>
      </c>
      <c r="C156" s="53">
        <v>9.7469590000000004</v>
      </c>
      <c r="D156" s="24" t="s">
        <v>1284</v>
      </c>
      <c r="E156" t="s">
        <v>1283</v>
      </c>
      <c r="F156" s="11">
        <v>70</v>
      </c>
      <c r="G156" s="11">
        <v>31008</v>
      </c>
      <c r="H156" t="s">
        <v>1219</v>
      </c>
      <c r="I156"/>
      <c r="J156" t="s">
        <v>60</v>
      </c>
      <c r="K156" t="s">
        <v>59</v>
      </c>
      <c r="L156" t="s">
        <v>61</v>
      </c>
      <c r="M156">
        <v>4</v>
      </c>
      <c r="N156" t="s">
        <v>62</v>
      </c>
      <c r="O156">
        <v>22</v>
      </c>
      <c r="P156" s="3">
        <v>88</v>
      </c>
      <c r="Q156" s="3" t="s">
        <v>74</v>
      </c>
      <c r="S156" s="20">
        <v>2030</v>
      </c>
      <c r="T156" s="12">
        <f t="shared" si="58"/>
        <v>352</v>
      </c>
      <c r="U156" s="13" t="s">
        <v>155</v>
      </c>
      <c r="V156" s="13" t="s">
        <v>1831</v>
      </c>
      <c r="W156" s="21" t="s">
        <v>71</v>
      </c>
      <c r="X156" s="19">
        <v>17200</v>
      </c>
      <c r="Z156" s="19">
        <f t="shared" si="59"/>
        <v>11200</v>
      </c>
      <c r="AA156" s="19">
        <f t="shared" si="60"/>
        <v>6800</v>
      </c>
      <c r="AB156" s="22">
        <f t="shared" si="51"/>
        <v>35200</v>
      </c>
      <c r="AC156" t="s">
        <v>70</v>
      </c>
      <c r="AD156" t="s">
        <v>1218</v>
      </c>
      <c r="AE156" t="s">
        <v>1219</v>
      </c>
      <c r="AF156" s="5" t="s">
        <v>1282</v>
      </c>
      <c r="AG156"/>
    </row>
    <row r="157" spans="1:33" x14ac:dyDescent="0.3">
      <c r="A157">
        <v>154</v>
      </c>
      <c r="B157" s="59">
        <v>52.121035999999997</v>
      </c>
      <c r="C157" s="53">
        <v>9.7259899999999995</v>
      </c>
      <c r="D157" s="24" t="s">
        <v>1281</v>
      </c>
      <c r="E157" t="s">
        <v>1280</v>
      </c>
      <c r="F157" s="11">
        <v>52</v>
      </c>
      <c r="G157" s="11">
        <v>31008</v>
      </c>
      <c r="H157" t="s">
        <v>1219</v>
      </c>
      <c r="I157"/>
      <c r="J157" t="s">
        <v>111</v>
      </c>
      <c r="K157" t="s">
        <v>102</v>
      </c>
      <c r="L157" t="s">
        <v>61</v>
      </c>
      <c r="M157">
        <v>2</v>
      </c>
      <c r="N157" t="s">
        <v>62</v>
      </c>
      <c r="O157">
        <v>22</v>
      </c>
      <c r="P157" s="3">
        <v>44</v>
      </c>
      <c r="Q157" s="3" t="s">
        <v>74</v>
      </c>
      <c r="S157" s="20">
        <v>2025</v>
      </c>
      <c r="T157" s="12">
        <f t="shared" si="58"/>
        <v>176</v>
      </c>
      <c r="U157" s="13" t="s">
        <v>155</v>
      </c>
      <c r="V157" s="13" t="s">
        <v>1831</v>
      </c>
      <c r="W157" s="21" t="s">
        <v>1832</v>
      </c>
      <c r="X157" s="19">
        <v>7200</v>
      </c>
      <c r="Z157" s="19">
        <f t="shared" si="59"/>
        <v>5600</v>
      </c>
      <c r="AA157" s="19">
        <f t="shared" si="60"/>
        <v>3400</v>
      </c>
      <c r="AB157" s="22">
        <f t="shared" si="51"/>
        <v>16200</v>
      </c>
      <c r="AC157" t="s">
        <v>70</v>
      </c>
      <c r="AD157" t="s">
        <v>1218</v>
      </c>
      <c r="AE157" t="s">
        <v>1219</v>
      </c>
      <c r="AF157" s="5" t="s">
        <v>1279</v>
      </c>
      <c r="AG157"/>
    </row>
    <row r="158" spans="1:33" x14ac:dyDescent="0.3">
      <c r="A158">
        <v>155</v>
      </c>
      <c r="B158" s="59">
        <v>52.116261000000002</v>
      </c>
      <c r="C158" s="53">
        <v>9.7275259999999992</v>
      </c>
      <c r="D158" s="24" t="s">
        <v>1278</v>
      </c>
      <c r="E158" t="s">
        <v>1273</v>
      </c>
      <c r="F158" s="11">
        <v>20</v>
      </c>
      <c r="G158" s="11">
        <v>31008</v>
      </c>
      <c r="H158" t="s">
        <v>1219</v>
      </c>
      <c r="I158"/>
      <c r="J158" t="s">
        <v>60</v>
      </c>
      <c r="K158" t="s">
        <v>59</v>
      </c>
      <c r="L158" t="s">
        <v>61</v>
      </c>
      <c r="M158">
        <v>4</v>
      </c>
      <c r="N158" t="s">
        <v>62</v>
      </c>
      <c r="O158">
        <v>22</v>
      </c>
      <c r="P158" s="3">
        <v>88</v>
      </c>
      <c r="Q158" s="3" t="s">
        <v>74</v>
      </c>
      <c r="S158" s="20">
        <v>2030</v>
      </c>
      <c r="T158" s="12">
        <f t="shared" si="58"/>
        <v>352</v>
      </c>
      <c r="U158" s="13" t="s">
        <v>155</v>
      </c>
      <c r="V158" s="13" t="s">
        <v>1831</v>
      </c>
      <c r="W158" s="21" t="s">
        <v>71</v>
      </c>
      <c r="X158" s="19">
        <v>17200</v>
      </c>
      <c r="Z158" s="19">
        <f t="shared" si="59"/>
        <v>11200</v>
      </c>
      <c r="AA158" s="19">
        <f t="shared" si="60"/>
        <v>6800</v>
      </c>
      <c r="AB158" s="22">
        <f t="shared" si="51"/>
        <v>35200</v>
      </c>
      <c r="AC158" t="s">
        <v>70</v>
      </c>
      <c r="AD158" t="s">
        <v>1218</v>
      </c>
      <c r="AE158" t="s">
        <v>1219</v>
      </c>
      <c r="AF158" s="5" t="s">
        <v>1277</v>
      </c>
      <c r="AG158"/>
    </row>
    <row r="159" spans="1:33" x14ac:dyDescent="0.3">
      <c r="A159">
        <v>156</v>
      </c>
      <c r="B159" s="59">
        <v>52.116022000000001</v>
      </c>
      <c r="C159" s="53">
        <v>9.7275480000000005</v>
      </c>
      <c r="D159" s="24" t="s">
        <v>1276</v>
      </c>
      <c r="E159" t="s">
        <v>1273</v>
      </c>
      <c r="F159" s="11">
        <v>22</v>
      </c>
      <c r="G159" s="11">
        <v>31008</v>
      </c>
      <c r="H159" t="s">
        <v>1219</v>
      </c>
      <c r="I159"/>
      <c r="J159" t="s">
        <v>111</v>
      </c>
      <c r="K159" t="s">
        <v>102</v>
      </c>
      <c r="L159" t="s">
        <v>61</v>
      </c>
      <c r="M159">
        <v>2</v>
      </c>
      <c r="N159" t="s">
        <v>62</v>
      </c>
      <c r="O159">
        <v>22</v>
      </c>
      <c r="P159" s="3">
        <v>44</v>
      </c>
      <c r="Q159" s="3" t="s">
        <v>74</v>
      </c>
      <c r="S159" s="20">
        <v>2025</v>
      </c>
      <c r="T159" s="12">
        <f t="shared" si="58"/>
        <v>176</v>
      </c>
      <c r="U159" s="13" t="s">
        <v>155</v>
      </c>
      <c r="V159" s="13" t="s">
        <v>1831</v>
      </c>
      <c r="W159" s="21" t="s">
        <v>1832</v>
      </c>
      <c r="X159" s="19">
        <v>7200</v>
      </c>
      <c r="Z159" s="19">
        <f t="shared" si="59"/>
        <v>5600</v>
      </c>
      <c r="AA159" s="19">
        <f t="shared" si="60"/>
        <v>3400</v>
      </c>
      <c r="AB159" s="22">
        <f t="shared" si="51"/>
        <v>16200</v>
      </c>
      <c r="AC159" t="s">
        <v>70</v>
      </c>
      <c r="AD159" t="s">
        <v>1218</v>
      </c>
      <c r="AE159" t="s">
        <v>1219</v>
      </c>
      <c r="AF159" s="5" t="s">
        <v>1275</v>
      </c>
      <c r="AG159"/>
    </row>
    <row r="160" spans="1:33" x14ac:dyDescent="0.3">
      <c r="A160">
        <v>157</v>
      </c>
      <c r="B160" s="59">
        <v>52.115504000000001</v>
      </c>
      <c r="C160" s="53">
        <v>9.7275650000000002</v>
      </c>
      <c r="D160" s="24" t="s">
        <v>1274</v>
      </c>
      <c r="E160" t="s">
        <v>1273</v>
      </c>
      <c r="F160" s="11">
        <v>19</v>
      </c>
      <c r="G160" s="11">
        <v>31008</v>
      </c>
      <c r="H160" t="s">
        <v>1219</v>
      </c>
      <c r="I160"/>
      <c r="J160" t="s">
        <v>111</v>
      </c>
      <c r="K160" t="s">
        <v>102</v>
      </c>
      <c r="L160" t="s">
        <v>61</v>
      </c>
      <c r="M160">
        <v>2</v>
      </c>
      <c r="N160" t="s">
        <v>62</v>
      </c>
      <c r="O160">
        <v>22</v>
      </c>
      <c r="P160" s="3">
        <v>44</v>
      </c>
      <c r="Q160" s="3" t="s">
        <v>74</v>
      </c>
      <c r="S160" s="20">
        <v>2025</v>
      </c>
      <c r="T160" s="12">
        <f t="shared" si="58"/>
        <v>176</v>
      </c>
      <c r="U160" s="13" t="s">
        <v>155</v>
      </c>
      <c r="V160" s="13" t="s">
        <v>1831</v>
      </c>
      <c r="W160" s="21" t="s">
        <v>1832</v>
      </c>
      <c r="X160" s="19">
        <v>7200</v>
      </c>
      <c r="Z160" s="19">
        <f t="shared" si="59"/>
        <v>11200</v>
      </c>
      <c r="AA160" s="19">
        <f t="shared" si="60"/>
        <v>3400</v>
      </c>
      <c r="AB160" s="22">
        <f t="shared" si="51"/>
        <v>21800</v>
      </c>
      <c r="AC160" t="s">
        <v>70</v>
      </c>
      <c r="AD160" t="s">
        <v>1218</v>
      </c>
      <c r="AE160" t="s">
        <v>1219</v>
      </c>
      <c r="AF160" s="5" t="s">
        <v>1272</v>
      </c>
      <c r="AG160"/>
    </row>
    <row r="161" spans="1:33" x14ac:dyDescent="0.3">
      <c r="A161">
        <v>158</v>
      </c>
      <c r="B161" s="59">
        <v>52.115482</v>
      </c>
      <c r="C161" s="53">
        <v>9.7282860000000007</v>
      </c>
      <c r="D161" s="24" t="s">
        <v>1271</v>
      </c>
      <c r="E161" t="s">
        <v>1270</v>
      </c>
      <c r="F161" s="11">
        <v>1</v>
      </c>
      <c r="G161" s="11">
        <v>31008</v>
      </c>
      <c r="H161" t="s">
        <v>1219</v>
      </c>
      <c r="I161"/>
      <c r="J161" t="s">
        <v>111</v>
      </c>
      <c r="K161" t="s">
        <v>102</v>
      </c>
      <c r="L161" t="s">
        <v>61</v>
      </c>
      <c r="M161">
        <v>2</v>
      </c>
      <c r="N161" t="s">
        <v>62</v>
      </c>
      <c r="O161">
        <v>22</v>
      </c>
      <c r="P161" s="3">
        <v>44</v>
      </c>
      <c r="Q161" s="3" t="s">
        <v>74</v>
      </c>
      <c r="S161" s="20">
        <v>2025</v>
      </c>
      <c r="T161" s="12">
        <f t="shared" si="58"/>
        <v>176</v>
      </c>
      <c r="U161" s="13" t="s">
        <v>155</v>
      </c>
      <c r="V161" s="13" t="s">
        <v>1831</v>
      </c>
      <c r="W161" s="21" t="s">
        <v>1832</v>
      </c>
      <c r="X161" s="19">
        <v>7200</v>
      </c>
      <c r="Z161" s="19">
        <f t="shared" si="59"/>
        <v>5600</v>
      </c>
      <c r="AA161" s="19">
        <f t="shared" si="60"/>
        <v>3400</v>
      </c>
      <c r="AB161" s="22">
        <f t="shared" si="51"/>
        <v>16200</v>
      </c>
      <c r="AC161" t="s">
        <v>70</v>
      </c>
      <c r="AD161" t="s">
        <v>1218</v>
      </c>
      <c r="AE161" t="s">
        <v>1219</v>
      </c>
      <c r="AF161" s="5" t="s">
        <v>1269</v>
      </c>
      <c r="AG161"/>
    </row>
    <row r="162" spans="1:33" x14ac:dyDescent="0.3">
      <c r="A162">
        <v>159</v>
      </c>
      <c r="B162" s="59">
        <v>52.112560000000002</v>
      </c>
      <c r="C162" s="53">
        <v>9.7314489999999996</v>
      </c>
      <c r="D162" s="24" t="s">
        <v>1268</v>
      </c>
      <c r="E162" t="s">
        <v>1267</v>
      </c>
      <c r="F162" s="11">
        <v>52</v>
      </c>
      <c r="G162" s="11">
        <v>31008</v>
      </c>
      <c r="H162" t="s">
        <v>1219</v>
      </c>
      <c r="I162"/>
      <c r="J162" t="s">
        <v>111</v>
      </c>
      <c r="K162" t="s">
        <v>102</v>
      </c>
      <c r="L162" t="s">
        <v>61</v>
      </c>
      <c r="M162">
        <v>2</v>
      </c>
      <c r="N162" t="s">
        <v>62</v>
      </c>
      <c r="O162">
        <v>22</v>
      </c>
      <c r="P162" s="3">
        <v>44</v>
      </c>
      <c r="Q162" s="3" t="s">
        <v>74</v>
      </c>
      <c r="S162" s="20">
        <v>2025</v>
      </c>
      <c r="T162" s="12">
        <f t="shared" si="58"/>
        <v>176</v>
      </c>
      <c r="U162" s="13" t="s">
        <v>155</v>
      </c>
      <c r="V162" s="13" t="s">
        <v>1831</v>
      </c>
      <c r="W162" s="21" t="s">
        <v>1832</v>
      </c>
      <c r="X162" s="19">
        <v>7200</v>
      </c>
      <c r="Z162" s="19">
        <f t="shared" si="59"/>
        <v>5600</v>
      </c>
      <c r="AA162" s="19">
        <f t="shared" si="60"/>
        <v>3400</v>
      </c>
      <c r="AB162" s="22">
        <f t="shared" si="51"/>
        <v>16200</v>
      </c>
      <c r="AC162" t="s">
        <v>70</v>
      </c>
      <c r="AD162" t="s">
        <v>1218</v>
      </c>
      <c r="AE162" t="s">
        <v>1219</v>
      </c>
      <c r="AF162" s="5" t="s">
        <v>1266</v>
      </c>
      <c r="AG162"/>
    </row>
    <row r="163" spans="1:33" x14ac:dyDescent="0.3">
      <c r="A163">
        <v>160</v>
      </c>
      <c r="B163" s="59">
        <v>52.111305000000002</v>
      </c>
      <c r="C163" s="53">
        <v>9.7285769999999996</v>
      </c>
      <c r="D163" s="24" t="s">
        <v>1248</v>
      </c>
      <c r="E163" t="s">
        <v>1265</v>
      </c>
      <c r="F163" s="11"/>
      <c r="G163" s="11">
        <v>31008</v>
      </c>
      <c r="H163" t="s">
        <v>1219</v>
      </c>
      <c r="I163"/>
      <c r="J163" t="s">
        <v>60</v>
      </c>
      <c r="K163" t="s">
        <v>59</v>
      </c>
      <c r="L163" t="s">
        <v>61</v>
      </c>
      <c r="M163">
        <v>2</v>
      </c>
      <c r="N163" t="s">
        <v>62</v>
      </c>
      <c r="O163">
        <v>22</v>
      </c>
      <c r="P163" s="3">
        <v>44</v>
      </c>
      <c r="Q163" s="3" t="s">
        <v>74</v>
      </c>
      <c r="S163" s="20">
        <v>2030</v>
      </c>
      <c r="T163" s="12">
        <f t="shared" si="58"/>
        <v>176</v>
      </c>
      <c r="U163" s="13" t="s">
        <v>155</v>
      </c>
      <c r="V163" s="13" t="s">
        <v>1831</v>
      </c>
      <c r="W163" s="21" t="s">
        <v>1832</v>
      </c>
      <c r="X163" s="19">
        <v>7200</v>
      </c>
      <c r="Z163" s="19">
        <f t="shared" si="59"/>
        <v>5600</v>
      </c>
      <c r="AA163" s="19">
        <f t="shared" si="60"/>
        <v>3400</v>
      </c>
      <c r="AB163" s="22">
        <f t="shared" si="51"/>
        <v>16200</v>
      </c>
      <c r="AC163" t="s">
        <v>70</v>
      </c>
      <c r="AD163" t="s">
        <v>1218</v>
      </c>
      <c r="AE163" t="s">
        <v>1219</v>
      </c>
      <c r="AF163" s="5" t="s">
        <v>1264</v>
      </c>
      <c r="AG163"/>
    </row>
    <row r="164" spans="1:33" x14ac:dyDescent="0.3">
      <c r="A164">
        <v>161</v>
      </c>
      <c r="B164" s="59">
        <v>52.115394000000002</v>
      </c>
      <c r="C164" s="53">
        <v>9.7250530000000008</v>
      </c>
      <c r="D164" s="24" t="s">
        <v>1263</v>
      </c>
      <c r="E164" t="s">
        <v>1262</v>
      </c>
      <c r="F164" s="11">
        <v>23</v>
      </c>
      <c r="G164" s="11">
        <v>31008</v>
      </c>
      <c r="H164" t="s">
        <v>1219</v>
      </c>
      <c r="I164"/>
      <c r="J164" t="s">
        <v>111</v>
      </c>
      <c r="K164" t="s">
        <v>102</v>
      </c>
      <c r="L164" t="s">
        <v>61</v>
      </c>
      <c r="M164">
        <v>2</v>
      </c>
      <c r="N164" t="s">
        <v>62</v>
      </c>
      <c r="O164">
        <v>22</v>
      </c>
      <c r="P164" s="3">
        <v>44</v>
      </c>
      <c r="Q164" s="3" t="s">
        <v>74</v>
      </c>
      <c r="S164" s="20">
        <v>2030</v>
      </c>
      <c r="T164" s="12">
        <f t="shared" si="58"/>
        <v>176</v>
      </c>
      <c r="U164" s="13" t="s">
        <v>155</v>
      </c>
      <c r="V164" s="13" t="s">
        <v>1831</v>
      </c>
      <c r="W164" s="21" t="s">
        <v>1832</v>
      </c>
      <c r="X164" s="19">
        <v>7200</v>
      </c>
      <c r="Z164" s="19">
        <f t="shared" si="59"/>
        <v>5600</v>
      </c>
      <c r="AA164" s="19">
        <f t="shared" si="60"/>
        <v>3400</v>
      </c>
      <c r="AB164" s="22">
        <f t="shared" si="51"/>
        <v>16200</v>
      </c>
      <c r="AC164" t="s">
        <v>70</v>
      </c>
      <c r="AD164" t="s">
        <v>1218</v>
      </c>
      <c r="AE164" t="s">
        <v>1219</v>
      </c>
      <c r="AF164" s="5" t="s">
        <v>1261</v>
      </c>
      <c r="AG164"/>
    </row>
    <row r="165" spans="1:33" x14ac:dyDescent="0.3">
      <c r="A165">
        <v>162</v>
      </c>
      <c r="B165" s="59">
        <v>52.126581999999999</v>
      </c>
      <c r="C165" s="53">
        <v>9.7326259999999998</v>
      </c>
      <c r="D165" s="24" t="s">
        <v>1260</v>
      </c>
      <c r="E165" t="s">
        <v>1259</v>
      </c>
      <c r="F165" s="11"/>
      <c r="G165" s="11">
        <v>31008</v>
      </c>
      <c r="H165" t="s">
        <v>1219</v>
      </c>
      <c r="I165"/>
      <c r="J165" t="s">
        <v>60</v>
      </c>
      <c r="K165" t="s">
        <v>59</v>
      </c>
      <c r="L165" t="s">
        <v>61</v>
      </c>
      <c r="M165">
        <v>8</v>
      </c>
      <c r="N165" t="s">
        <v>62</v>
      </c>
      <c r="O165">
        <v>22</v>
      </c>
      <c r="P165" s="3">
        <v>176</v>
      </c>
      <c r="Q165" s="3" t="s">
        <v>74</v>
      </c>
      <c r="S165" s="20">
        <v>2030</v>
      </c>
      <c r="T165" s="12">
        <f t="shared" si="58"/>
        <v>704</v>
      </c>
      <c r="U165" s="13" t="s">
        <v>155</v>
      </c>
      <c r="V165" s="13" t="s">
        <v>1831</v>
      </c>
      <c r="W165" s="21" t="s">
        <v>71</v>
      </c>
      <c r="X165" s="19">
        <v>24400</v>
      </c>
      <c r="Z165" s="19">
        <f t="shared" si="59"/>
        <v>5600</v>
      </c>
      <c r="AA165" s="19">
        <f t="shared" si="60"/>
        <v>13600</v>
      </c>
      <c r="AB165" s="22">
        <f t="shared" si="51"/>
        <v>43600</v>
      </c>
      <c r="AC165" t="s">
        <v>70</v>
      </c>
      <c r="AD165" t="s">
        <v>1218</v>
      </c>
      <c r="AE165" t="s">
        <v>1219</v>
      </c>
      <c r="AF165" s="5" t="s">
        <v>1258</v>
      </c>
      <c r="AG165"/>
    </row>
    <row r="166" spans="1:33" x14ac:dyDescent="0.3">
      <c r="A166">
        <v>163</v>
      </c>
      <c r="B166" s="59">
        <v>52.1194074</v>
      </c>
      <c r="C166" s="53">
        <v>9.7353678000000006</v>
      </c>
      <c r="D166" s="24" t="s">
        <v>1257</v>
      </c>
      <c r="E166" t="s">
        <v>129</v>
      </c>
      <c r="F166" s="11">
        <v>16</v>
      </c>
      <c r="G166" s="11">
        <v>31008</v>
      </c>
      <c r="H166" t="s">
        <v>1219</v>
      </c>
      <c r="I166"/>
      <c r="J166" t="s">
        <v>60</v>
      </c>
      <c r="K166" t="s">
        <v>102</v>
      </c>
      <c r="L166" t="s">
        <v>61</v>
      </c>
      <c r="M166">
        <v>4</v>
      </c>
      <c r="N166" t="s">
        <v>62</v>
      </c>
      <c r="O166">
        <v>22</v>
      </c>
      <c r="P166" s="3">
        <v>88</v>
      </c>
      <c r="Q166" s="3" t="s">
        <v>74</v>
      </c>
      <c r="S166" s="20">
        <v>2025</v>
      </c>
      <c r="T166" s="12">
        <f t="shared" si="58"/>
        <v>352</v>
      </c>
      <c r="U166" s="13" t="s">
        <v>155</v>
      </c>
      <c r="V166" s="13" t="s">
        <v>1831</v>
      </c>
      <c r="W166" s="21" t="s">
        <v>71</v>
      </c>
      <c r="X166" s="19">
        <v>17200</v>
      </c>
      <c r="Z166" s="19">
        <f t="shared" si="59"/>
        <v>5600</v>
      </c>
      <c r="AA166" s="19">
        <f t="shared" si="60"/>
        <v>6800</v>
      </c>
      <c r="AB166" s="22">
        <f t="shared" si="51"/>
        <v>29600</v>
      </c>
      <c r="AC166" t="s">
        <v>70</v>
      </c>
      <c r="AD166" t="s">
        <v>1218</v>
      </c>
      <c r="AE166" t="s">
        <v>1219</v>
      </c>
      <c r="AF166" s="5" t="s">
        <v>1256</v>
      </c>
      <c r="AG166"/>
    </row>
    <row r="167" spans="1:33" x14ac:dyDescent="0.3">
      <c r="A167">
        <v>164</v>
      </c>
      <c r="B167" s="59">
        <v>52.119230199999997</v>
      </c>
      <c r="C167" s="53">
        <v>9.7370499000000006</v>
      </c>
      <c r="D167" s="24" t="s">
        <v>1255</v>
      </c>
      <c r="E167" t="s">
        <v>1254</v>
      </c>
      <c r="F167" s="11">
        <v>2</v>
      </c>
      <c r="G167" s="11">
        <v>31008</v>
      </c>
      <c r="H167" t="s">
        <v>1219</v>
      </c>
      <c r="I167"/>
      <c r="J167" t="s">
        <v>60</v>
      </c>
      <c r="K167" t="s">
        <v>59</v>
      </c>
      <c r="L167" t="s">
        <v>61</v>
      </c>
      <c r="M167">
        <v>2</v>
      </c>
      <c r="N167" t="s">
        <v>62</v>
      </c>
      <c r="O167">
        <v>22</v>
      </c>
      <c r="P167" s="3">
        <v>44</v>
      </c>
      <c r="Q167" s="3" t="s">
        <v>63</v>
      </c>
      <c r="S167" s="30" t="s">
        <v>80</v>
      </c>
      <c r="T167" s="70">
        <f t="shared" si="58"/>
        <v>176</v>
      </c>
      <c r="U167" s="29" t="s">
        <v>155</v>
      </c>
      <c r="V167" s="29"/>
      <c r="W167" s="30"/>
      <c r="X167" s="26"/>
      <c r="Y167" s="26"/>
      <c r="Z167" s="26"/>
      <c r="AA167" s="26"/>
      <c r="AB167" s="25">
        <f t="shared" si="51"/>
        <v>0</v>
      </c>
      <c r="AC167" t="s">
        <v>70</v>
      </c>
      <c r="AD167" t="s">
        <v>1218</v>
      </c>
      <c r="AE167" t="s">
        <v>1219</v>
      </c>
      <c r="AF167" s="5" t="s">
        <v>1253</v>
      </c>
      <c r="AG167"/>
    </row>
    <row r="168" spans="1:33" x14ac:dyDescent="0.3">
      <c r="A168">
        <v>165</v>
      </c>
      <c r="B168" s="59">
        <v>52.080595000000002</v>
      </c>
      <c r="C168" s="53">
        <v>9.6812570000000004</v>
      </c>
      <c r="D168" s="24" t="s">
        <v>1252</v>
      </c>
      <c r="E168" t="s">
        <v>1251</v>
      </c>
      <c r="F168" s="11" t="s">
        <v>1235</v>
      </c>
      <c r="G168" s="11">
        <v>31008</v>
      </c>
      <c r="H168" t="s">
        <v>1219</v>
      </c>
      <c r="I168"/>
      <c r="J168" t="s">
        <v>60</v>
      </c>
      <c r="K168" t="s">
        <v>59</v>
      </c>
      <c r="L168" t="s">
        <v>61</v>
      </c>
      <c r="M168">
        <v>2</v>
      </c>
      <c r="N168" t="s">
        <v>62</v>
      </c>
      <c r="O168">
        <v>22</v>
      </c>
      <c r="P168" s="3">
        <v>44</v>
      </c>
      <c r="Q168" s="3" t="s">
        <v>74</v>
      </c>
      <c r="S168" s="20">
        <v>2030</v>
      </c>
      <c r="T168" s="12">
        <f t="shared" si="58"/>
        <v>176</v>
      </c>
      <c r="U168" s="13" t="s">
        <v>155</v>
      </c>
      <c r="V168" s="13" t="s">
        <v>1831</v>
      </c>
      <c r="W168" s="21" t="s">
        <v>1832</v>
      </c>
      <c r="X168" s="19">
        <v>7200</v>
      </c>
      <c r="Z168" s="19">
        <f t="shared" ref="Z168:Z176" si="61">M166*2800</f>
        <v>11200</v>
      </c>
      <c r="AA168" s="19">
        <f t="shared" ref="AA168:AA176" si="62">M168*1700</f>
        <v>3400</v>
      </c>
      <c r="AB168" s="22">
        <f t="shared" si="51"/>
        <v>21800</v>
      </c>
      <c r="AC168" t="s">
        <v>70</v>
      </c>
      <c r="AD168" t="s">
        <v>1218</v>
      </c>
      <c r="AE168" t="s">
        <v>1250</v>
      </c>
      <c r="AF168" s="5" t="s">
        <v>1249</v>
      </c>
      <c r="AG168"/>
    </row>
    <row r="169" spans="1:33" x14ac:dyDescent="0.3">
      <c r="A169">
        <v>166</v>
      </c>
      <c r="B169" s="59">
        <v>52.113264999999998</v>
      </c>
      <c r="C169" s="53">
        <v>9.6916510000000002</v>
      </c>
      <c r="D169" s="24" t="s">
        <v>1248</v>
      </c>
      <c r="E169" t="s">
        <v>1244</v>
      </c>
      <c r="F169" s="11" t="s">
        <v>1247</v>
      </c>
      <c r="G169" s="11">
        <v>31008</v>
      </c>
      <c r="H169" t="s">
        <v>1219</v>
      </c>
      <c r="I169"/>
      <c r="J169" t="s">
        <v>60</v>
      </c>
      <c r="K169" t="s">
        <v>59</v>
      </c>
      <c r="L169" t="s">
        <v>61</v>
      </c>
      <c r="M169">
        <v>2</v>
      </c>
      <c r="N169" t="s">
        <v>62</v>
      </c>
      <c r="O169">
        <v>22</v>
      </c>
      <c r="P169" s="3">
        <v>44</v>
      </c>
      <c r="Q169" s="3" t="s">
        <v>74</v>
      </c>
      <c r="S169" s="20">
        <v>2030</v>
      </c>
      <c r="T169" s="12">
        <f t="shared" si="58"/>
        <v>176</v>
      </c>
      <c r="U169" s="13" t="s">
        <v>155</v>
      </c>
      <c r="V169" s="13" t="s">
        <v>1831</v>
      </c>
      <c r="W169" s="21" t="s">
        <v>1832</v>
      </c>
      <c r="X169" s="19">
        <v>7200</v>
      </c>
      <c r="Z169" s="19">
        <f t="shared" si="61"/>
        <v>5600</v>
      </c>
      <c r="AA169" s="19">
        <f t="shared" si="62"/>
        <v>3400</v>
      </c>
      <c r="AB169" s="22">
        <f t="shared" si="51"/>
        <v>16200</v>
      </c>
      <c r="AC169" t="s">
        <v>70</v>
      </c>
      <c r="AD169" t="s">
        <v>1218</v>
      </c>
      <c r="AE169" t="s">
        <v>1243</v>
      </c>
      <c r="AF169" s="5" t="s">
        <v>1246</v>
      </c>
      <c r="AG169"/>
    </row>
    <row r="170" spans="1:33" x14ac:dyDescent="0.3">
      <c r="A170">
        <v>167</v>
      </c>
      <c r="B170" s="59">
        <v>52.112574000000002</v>
      </c>
      <c r="C170" s="53">
        <v>9.6896430000000002</v>
      </c>
      <c r="D170" s="24" t="s">
        <v>1245</v>
      </c>
      <c r="E170" t="s">
        <v>1244</v>
      </c>
      <c r="F170" s="11">
        <v>64</v>
      </c>
      <c r="G170" s="11">
        <v>31008</v>
      </c>
      <c r="H170" t="s">
        <v>1219</v>
      </c>
      <c r="I170"/>
      <c r="J170" t="s">
        <v>60</v>
      </c>
      <c r="K170" t="s">
        <v>59</v>
      </c>
      <c r="L170" t="s">
        <v>61</v>
      </c>
      <c r="M170">
        <v>2</v>
      </c>
      <c r="N170" t="s">
        <v>62</v>
      </c>
      <c r="O170">
        <v>22</v>
      </c>
      <c r="P170" s="3">
        <v>44</v>
      </c>
      <c r="Q170" s="3" t="s">
        <v>74</v>
      </c>
      <c r="S170" s="20">
        <v>2030</v>
      </c>
      <c r="T170" s="12">
        <f t="shared" si="58"/>
        <v>176</v>
      </c>
      <c r="U170" s="13" t="s">
        <v>155</v>
      </c>
      <c r="V170" s="13" t="s">
        <v>1831</v>
      </c>
      <c r="W170" s="21" t="s">
        <v>1832</v>
      </c>
      <c r="X170" s="19">
        <v>7200</v>
      </c>
      <c r="Z170" s="19">
        <f t="shared" si="61"/>
        <v>5600</v>
      </c>
      <c r="AA170" s="19">
        <f t="shared" si="62"/>
        <v>3400</v>
      </c>
      <c r="AB170" s="22">
        <f t="shared" si="51"/>
        <v>16200</v>
      </c>
      <c r="AC170" t="s">
        <v>70</v>
      </c>
      <c r="AD170" t="s">
        <v>1218</v>
      </c>
      <c r="AE170" t="s">
        <v>1243</v>
      </c>
      <c r="AF170" s="5" t="s">
        <v>1242</v>
      </c>
      <c r="AG170"/>
    </row>
    <row r="171" spans="1:33" x14ac:dyDescent="0.3">
      <c r="A171">
        <v>168</v>
      </c>
      <c r="B171" s="59">
        <v>52.096770999999997</v>
      </c>
      <c r="C171" s="53">
        <v>9.6960639999999998</v>
      </c>
      <c r="D171" s="24" t="s">
        <v>1241</v>
      </c>
      <c r="E171" t="s">
        <v>1240</v>
      </c>
      <c r="F171" s="11"/>
      <c r="G171" s="11">
        <v>31008</v>
      </c>
      <c r="H171" t="s">
        <v>1219</v>
      </c>
      <c r="I171"/>
      <c r="J171" t="s">
        <v>60</v>
      </c>
      <c r="K171" t="s">
        <v>59</v>
      </c>
      <c r="L171" t="s">
        <v>61</v>
      </c>
      <c r="M171">
        <v>2</v>
      </c>
      <c r="N171" t="s">
        <v>62</v>
      </c>
      <c r="O171">
        <v>22</v>
      </c>
      <c r="P171" s="3">
        <v>44</v>
      </c>
      <c r="Q171" s="3" t="s">
        <v>74</v>
      </c>
      <c r="S171" s="20">
        <v>2030</v>
      </c>
      <c r="T171" s="12">
        <f t="shared" si="58"/>
        <v>176</v>
      </c>
      <c r="U171" s="13" t="s">
        <v>155</v>
      </c>
      <c r="V171" s="13" t="s">
        <v>1831</v>
      </c>
      <c r="W171" s="21" t="s">
        <v>1832</v>
      </c>
      <c r="X171" s="19">
        <v>7200</v>
      </c>
      <c r="Z171" s="19">
        <f t="shared" si="61"/>
        <v>5600</v>
      </c>
      <c r="AA171" s="19">
        <f t="shared" si="62"/>
        <v>3400</v>
      </c>
      <c r="AB171" s="22">
        <f t="shared" si="51"/>
        <v>16200</v>
      </c>
      <c r="AC171" t="s">
        <v>70</v>
      </c>
      <c r="AD171" t="s">
        <v>1218</v>
      </c>
      <c r="AE171" t="s">
        <v>1239</v>
      </c>
      <c r="AF171" s="5" t="s">
        <v>1238</v>
      </c>
      <c r="AG171"/>
    </row>
    <row r="172" spans="1:33" x14ac:dyDescent="0.3">
      <c r="A172">
        <v>169</v>
      </c>
      <c r="B172" s="59">
        <v>52.138094000000002</v>
      </c>
      <c r="C172" s="53">
        <v>9.7225959999999993</v>
      </c>
      <c r="D172" s="24" t="s">
        <v>1237</v>
      </c>
      <c r="E172" t="s">
        <v>1236</v>
      </c>
      <c r="F172" s="11" t="s">
        <v>1235</v>
      </c>
      <c r="G172" s="11">
        <v>31008</v>
      </c>
      <c r="H172" t="s">
        <v>1219</v>
      </c>
      <c r="I172"/>
      <c r="J172" t="s">
        <v>60</v>
      </c>
      <c r="K172" t="s">
        <v>59</v>
      </c>
      <c r="L172" t="s">
        <v>61</v>
      </c>
      <c r="M172">
        <v>2</v>
      </c>
      <c r="N172" t="s">
        <v>62</v>
      </c>
      <c r="O172">
        <v>22</v>
      </c>
      <c r="P172" s="3">
        <v>44</v>
      </c>
      <c r="Q172" s="3" t="s">
        <v>74</v>
      </c>
      <c r="S172" s="20">
        <v>2030</v>
      </c>
      <c r="T172" s="12">
        <f t="shared" si="58"/>
        <v>176</v>
      </c>
      <c r="U172" s="13" t="s">
        <v>155</v>
      </c>
      <c r="V172" s="13" t="s">
        <v>1831</v>
      </c>
      <c r="W172" s="21" t="s">
        <v>1832</v>
      </c>
      <c r="X172" s="19">
        <v>7200</v>
      </c>
      <c r="Z172" s="19">
        <f t="shared" si="61"/>
        <v>5600</v>
      </c>
      <c r="AA172" s="19">
        <f t="shared" si="62"/>
        <v>3400</v>
      </c>
      <c r="AB172" s="22">
        <f t="shared" si="51"/>
        <v>16200</v>
      </c>
      <c r="AC172" t="s">
        <v>70</v>
      </c>
      <c r="AD172" t="s">
        <v>1218</v>
      </c>
      <c r="AE172" t="s">
        <v>1234</v>
      </c>
      <c r="AF172" s="5" t="s">
        <v>1233</v>
      </c>
      <c r="AG172"/>
    </row>
    <row r="173" spans="1:33" x14ac:dyDescent="0.3">
      <c r="A173">
        <v>170</v>
      </c>
      <c r="B173" s="59">
        <v>52.140968999999998</v>
      </c>
      <c r="C173" s="53">
        <v>9.7036250000000006</v>
      </c>
      <c r="D173" s="24" t="s">
        <v>1232</v>
      </c>
      <c r="E173" t="s">
        <v>1231</v>
      </c>
      <c r="F173" s="11"/>
      <c r="G173" s="11">
        <v>31008</v>
      </c>
      <c r="H173" t="s">
        <v>1219</v>
      </c>
      <c r="I173"/>
      <c r="J173" t="s">
        <v>60</v>
      </c>
      <c r="K173" t="s">
        <v>59</v>
      </c>
      <c r="L173" t="s">
        <v>61</v>
      </c>
      <c r="M173">
        <v>2</v>
      </c>
      <c r="N173" t="s">
        <v>62</v>
      </c>
      <c r="O173">
        <v>22</v>
      </c>
      <c r="P173" s="3">
        <v>44</v>
      </c>
      <c r="Q173" s="3" t="s">
        <v>74</v>
      </c>
      <c r="S173" s="20">
        <v>2030</v>
      </c>
      <c r="T173" s="12">
        <f t="shared" si="58"/>
        <v>176</v>
      </c>
      <c r="U173" s="13" t="s">
        <v>155</v>
      </c>
      <c r="V173" s="13" t="s">
        <v>1831</v>
      </c>
      <c r="W173" s="21" t="s">
        <v>1832</v>
      </c>
      <c r="X173" s="19">
        <v>7200</v>
      </c>
      <c r="Z173" s="19">
        <f t="shared" si="61"/>
        <v>5600</v>
      </c>
      <c r="AA173" s="19">
        <f t="shared" si="62"/>
        <v>3400</v>
      </c>
      <c r="AB173" s="22">
        <f t="shared" si="51"/>
        <v>16200</v>
      </c>
      <c r="AC173" t="s">
        <v>70</v>
      </c>
      <c r="AD173" t="s">
        <v>1218</v>
      </c>
      <c r="AE173" t="s">
        <v>1230</v>
      </c>
      <c r="AF173" s="5" t="s">
        <v>1229</v>
      </c>
      <c r="AG173"/>
    </row>
    <row r="174" spans="1:33" x14ac:dyDescent="0.3">
      <c r="A174">
        <v>171</v>
      </c>
      <c r="B174" s="59">
        <v>52.148139999999998</v>
      </c>
      <c r="C174" s="53">
        <v>9.7430269999999997</v>
      </c>
      <c r="D174" s="24" t="s">
        <v>1228</v>
      </c>
      <c r="E174" t="s">
        <v>1225</v>
      </c>
      <c r="F174" s="11">
        <v>8</v>
      </c>
      <c r="G174" s="11">
        <v>31008</v>
      </c>
      <c r="H174" t="s">
        <v>1219</v>
      </c>
      <c r="I174"/>
      <c r="J174" t="s">
        <v>60</v>
      </c>
      <c r="K174" t="s">
        <v>59</v>
      </c>
      <c r="L174" t="s">
        <v>61</v>
      </c>
      <c r="M174">
        <v>2</v>
      </c>
      <c r="N174" t="s">
        <v>62</v>
      </c>
      <c r="O174">
        <v>22</v>
      </c>
      <c r="P174" s="3">
        <v>44</v>
      </c>
      <c r="Q174" s="3" t="s">
        <v>74</v>
      </c>
      <c r="S174" s="20">
        <v>2030</v>
      </c>
      <c r="T174" s="12">
        <f t="shared" si="58"/>
        <v>176</v>
      </c>
      <c r="U174" s="13" t="s">
        <v>155</v>
      </c>
      <c r="V174" s="13" t="s">
        <v>1831</v>
      </c>
      <c r="W174" s="21" t="s">
        <v>1832</v>
      </c>
      <c r="X174" s="19">
        <v>7200</v>
      </c>
      <c r="Z174" s="19">
        <f t="shared" si="61"/>
        <v>5600</v>
      </c>
      <c r="AA174" s="19">
        <f t="shared" si="62"/>
        <v>3400</v>
      </c>
      <c r="AB174" s="22">
        <f t="shared" si="51"/>
        <v>16200</v>
      </c>
      <c r="AC174" t="s">
        <v>70</v>
      </c>
      <c r="AD174" t="s">
        <v>1218</v>
      </c>
      <c r="AE174" t="s">
        <v>1217</v>
      </c>
      <c r="AF174" s="5" t="s">
        <v>1227</v>
      </c>
      <c r="AG174"/>
    </row>
    <row r="175" spans="1:33" x14ac:dyDescent="0.3">
      <c r="A175">
        <v>172</v>
      </c>
      <c r="B175" s="54">
        <v>52.147894000000001</v>
      </c>
      <c r="C175" s="53">
        <v>9.7429889999999997</v>
      </c>
      <c r="D175" s="24" t="s">
        <v>1226</v>
      </c>
      <c r="E175" t="s">
        <v>1225</v>
      </c>
      <c r="F175" s="11">
        <v>8</v>
      </c>
      <c r="G175" s="11">
        <v>31008</v>
      </c>
      <c r="H175" t="s">
        <v>1219</v>
      </c>
      <c r="I175"/>
      <c r="J175" t="s">
        <v>60</v>
      </c>
      <c r="K175" t="s">
        <v>59</v>
      </c>
      <c r="L175" t="s">
        <v>61</v>
      </c>
      <c r="M175">
        <v>2</v>
      </c>
      <c r="N175" t="s">
        <v>62</v>
      </c>
      <c r="O175">
        <v>22</v>
      </c>
      <c r="P175" s="3">
        <v>44</v>
      </c>
      <c r="Q175" s="3" t="s">
        <v>74</v>
      </c>
      <c r="S175" s="20">
        <v>2030</v>
      </c>
      <c r="T175" s="12">
        <f t="shared" si="58"/>
        <v>176</v>
      </c>
      <c r="U175" s="13" t="s">
        <v>155</v>
      </c>
      <c r="V175" s="13" t="s">
        <v>1831</v>
      </c>
      <c r="W175" s="21" t="s">
        <v>1832</v>
      </c>
      <c r="X175" s="19">
        <v>7200</v>
      </c>
      <c r="Z175" s="19">
        <f t="shared" si="61"/>
        <v>5600</v>
      </c>
      <c r="AA175" s="19">
        <f t="shared" si="62"/>
        <v>3400</v>
      </c>
      <c r="AB175" s="22">
        <f t="shared" si="51"/>
        <v>16200</v>
      </c>
      <c r="AC175" t="s">
        <v>70</v>
      </c>
      <c r="AD175" t="s">
        <v>1218</v>
      </c>
      <c r="AE175" t="s">
        <v>1217</v>
      </c>
      <c r="AF175" s="5" t="s">
        <v>1224</v>
      </c>
      <c r="AG175"/>
    </row>
    <row r="176" spans="1:33" x14ac:dyDescent="0.3">
      <c r="A176">
        <v>173</v>
      </c>
      <c r="B176" s="54">
        <v>52.152548000000003</v>
      </c>
      <c r="C176" s="53">
        <v>9.7444980000000001</v>
      </c>
      <c r="D176" s="24" t="s">
        <v>1223</v>
      </c>
      <c r="E176" t="s">
        <v>897</v>
      </c>
      <c r="F176" s="11">
        <v>22</v>
      </c>
      <c r="G176" s="11">
        <v>31008</v>
      </c>
      <c r="H176" t="s">
        <v>1219</v>
      </c>
      <c r="I176"/>
      <c r="J176" t="s">
        <v>60</v>
      </c>
      <c r="K176" t="s">
        <v>59</v>
      </c>
      <c r="L176" t="s">
        <v>61</v>
      </c>
      <c r="M176">
        <v>2</v>
      </c>
      <c r="N176" t="s">
        <v>62</v>
      </c>
      <c r="O176">
        <v>22</v>
      </c>
      <c r="P176" s="3">
        <v>44</v>
      </c>
      <c r="Q176" s="3" t="s">
        <v>74</v>
      </c>
      <c r="S176" s="20">
        <v>2030</v>
      </c>
      <c r="T176" s="12">
        <f t="shared" si="58"/>
        <v>176</v>
      </c>
      <c r="U176" s="13" t="s">
        <v>155</v>
      </c>
      <c r="V176" s="13" t="s">
        <v>1831</v>
      </c>
      <c r="W176" s="21" t="s">
        <v>1832</v>
      </c>
      <c r="X176" s="19">
        <v>7200</v>
      </c>
      <c r="Z176" s="19">
        <f t="shared" si="61"/>
        <v>5600</v>
      </c>
      <c r="AA176" s="19">
        <f t="shared" si="62"/>
        <v>3400</v>
      </c>
      <c r="AB176" s="22">
        <f t="shared" si="51"/>
        <v>16200</v>
      </c>
      <c r="AC176" t="s">
        <v>70</v>
      </c>
      <c r="AD176" t="s">
        <v>1218</v>
      </c>
      <c r="AE176" t="s">
        <v>1217</v>
      </c>
      <c r="AF176" s="5" t="s">
        <v>1222</v>
      </c>
      <c r="AG176"/>
    </row>
    <row r="177" spans="1:33" x14ac:dyDescent="0.3">
      <c r="A177">
        <v>174</v>
      </c>
      <c r="B177" s="54">
        <v>52.150049000000003</v>
      </c>
      <c r="C177" s="53">
        <v>9.7382430000000006</v>
      </c>
      <c r="D177" s="24" t="s">
        <v>1221</v>
      </c>
      <c r="E177" t="s">
        <v>1220</v>
      </c>
      <c r="F177" s="11">
        <v>13</v>
      </c>
      <c r="G177" s="11">
        <v>31008</v>
      </c>
      <c r="H177" t="s">
        <v>1219</v>
      </c>
      <c r="I177"/>
      <c r="J177" t="s">
        <v>111</v>
      </c>
      <c r="K177" t="s">
        <v>75</v>
      </c>
      <c r="L177" t="s">
        <v>110</v>
      </c>
      <c r="M177">
        <v>4</v>
      </c>
      <c r="N177" t="s">
        <v>109</v>
      </c>
      <c r="O177">
        <v>150</v>
      </c>
      <c r="P177" s="3">
        <v>400</v>
      </c>
      <c r="Q177" s="3" t="s">
        <v>81</v>
      </c>
      <c r="S177" s="20">
        <v>2025</v>
      </c>
      <c r="T177" s="3">
        <f>M177*400</f>
        <v>1600</v>
      </c>
      <c r="U177" s="13" t="s">
        <v>155</v>
      </c>
      <c r="V177" s="13" t="s">
        <v>1831</v>
      </c>
      <c r="W177" s="21" t="s">
        <v>1834</v>
      </c>
      <c r="X177" s="19">
        <v>50000</v>
      </c>
      <c r="Y177" s="71">
        <v>120000</v>
      </c>
      <c r="Z177" s="19">
        <f>M177*35000</f>
        <v>140000</v>
      </c>
      <c r="AA177" s="19">
        <f>M177*3000</f>
        <v>12000</v>
      </c>
      <c r="AB177" s="22">
        <f t="shared" si="51"/>
        <v>322000</v>
      </c>
      <c r="AC177" t="s">
        <v>70</v>
      </c>
      <c r="AD177" t="s">
        <v>1218</v>
      </c>
      <c r="AE177" t="s">
        <v>1217</v>
      </c>
      <c r="AF177" s="5" t="s">
        <v>1216</v>
      </c>
      <c r="AG177"/>
    </row>
    <row r="178" spans="1:33" x14ac:dyDescent="0.3">
      <c r="A178">
        <v>175</v>
      </c>
      <c r="B178" s="54">
        <v>51.950929000000002</v>
      </c>
      <c r="C178" s="53">
        <v>9.9154590000000002</v>
      </c>
      <c r="D178" s="24" t="s">
        <v>1215</v>
      </c>
      <c r="E178" t="s">
        <v>1214</v>
      </c>
      <c r="G178" s="11">
        <v>31084</v>
      </c>
      <c r="H178" t="s">
        <v>1177</v>
      </c>
      <c r="I178"/>
      <c r="J178" t="s">
        <v>60</v>
      </c>
      <c r="K178" t="s">
        <v>59</v>
      </c>
      <c r="L178" t="s">
        <v>61</v>
      </c>
      <c r="M178">
        <v>1</v>
      </c>
      <c r="N178" t="s">
        <v>62</v>
      </c>
      <c r="O178">
        <v>11</v>
      </c>
      <c r="P178" s="3">
        <v>11</v>
      </c>
      <c r="Q178" s="3" t="s">
        <v>74</v>
      </c>
      <c r="S178" s="20">
        <v>2028</v>
      </c>
      <c r="T178" s="3">
        <f t="shared" ref="T178:T179" si="63">M178*44</f>
        <v>44</v>
      </c>
      <c r="U178" s="13" t="s">
        <v>155</v>
      </c>
      <c r="V178" s="13" t="s">
        <v>1831</v>
      </c>
      <c r="W178" s="21" t="s">
        <v>1832</v>
      </c>
      <c r="X178" s="19">
        <v>4800</v>
      </c>
      <c r="Z178" s="19">
        <f t="shared" ref="Z178:Z179" si="64">M176*2800</f>
        <v>5600</v>
      </c>
      <c r="AA178" s="19">
        <f t="shared" ref="AA178:AA179" si="65">M178*1700</f>
        <v>1700</v>
      </c>
      <c r="AB178" s="22">
        <f t="shared" si="51"/>
        <v>12100</v>
      </c>
      <c r="AC178" t="s">
        <v>70</v>
      </c>
      <c r="AD178" t="s">
        <v>1176</v>
      </c>
      <c r="AE178" t="s">
        <v>1213</v>
      </c>
      <c r="AF178" s="5" t="s">
        <v>1212</v>
      </c>
      <c r="AG178" s="6" t="s">
        <v>1173</v>
      </c>
    </row>
    <row r="179" spans="1:33" x14ac:dyDescent="0.3">
      <c r="A179">
        <v>176</v>
      </c>
      <c r="B179" s="54">
        <v>51.922640999999999</v>
      </c>
      <c r="C179" s="53">
        <v>9.9791340000000002</v>
      </c>
      <c r="D179" s="24" t="s">
        <v>1211</v>
      </c>
      <c r="E179" t="s">
        <v>1210</v>
      </c>
      <c r="F179" s="7" t="s">
        <v>293</v>
      </c>
      <c r="G179" s="11">
        <v>31084</v>
      </c>
      <c r="H179" t="s">
        <v>1177</v>
      </c>
      <c r="I179"/>
      <c r="J179" t="s">
        <v>60</v>
      </c>
      <c r="K179" t="s">
        <v>59</v>
      </c>
      <c r="L179" t="s">
        <v>61</v>
      </c>
      <c r="M179">
        <v>1</v>
      </c>
      <c r="N179" t="s">
        <v>62</v>
      </c>
      <c r="O179">
        <v>11</v>
      </c>
      <c r="P179" s="3">
        <v>11</v>
      </c>
      <c r="Q179" s="3" t="s">
        <v>74</v>
      </c>
      <c r="S179" s="20">
        <v>2030</v>
      </c>
      <c r="T179" s="3">
        <f t="shared" si="63"/>
        <v>44</v>
      </c>
      <c r="U179" s="13" t="s">
        <v>155</v>
      </c>
      <c r="V179" s="13" t="s">
        <v>1831</v>
      </c>
      <c r="W179" s="21" t="s">
        <v>1832</v>
      </c>
      <c r="X179" s="19">
        <v>4800</v>
      </c>
      <c r="Z179" s="19">
        <f t="shared" si="64"/>
        <v>11200</v>
      </c>
      <c r="AA179" s="19">
        <f t="shared" si="65"/>
        <v>1700</v>
      </c>
      <c r="AB179" s="22">
        <f t="shared" si="51"/>
        <v>17700</v>
      </c>
      <c r="AC179" t="s">
        <v>70</v>
      </c>
      <c r="AD179" t="s">
        <v>1176</v>
      </c>
      <c r="AE179" t="s">
        <v>1209</v>
      </c>
      <c r="AF179" s="5" t="s">
        <v>1208</v>
      </c>
      <c r="AG179" s="6" t="s">
        <v>1173</v>
      </c>
    </row>
    <row r="180" spans="1:33" x14ac:dyDescent="0.3">
      <c r="A180">
        <v>177</v>
      </c>
      <c r="B180" s="54">
        <v>51.931511999999998</v>
      </c>
      <c r="C180" s="53">
        <v>9.8969020000000008</v>
      </c>
      <c r="D180" s="24" t="s">
        <v>1207</v>
      </c>
      <c r="E180" t="s">
        <v>524</v>
      </c>
      <c r="G180" s="11">
        <v>31084</v>
      </c>
      <c r="H180" t="s">
        <v>1177</v>
      </c>
      <c r="I180"/>
      <c r="J180" t="s">
        <v>60</v>
      </c>
      <c r="K180" t="s">
        <v>244</v>
      </c>
      <c r="L180" t="s">
        <v>83</v>
      </c>
      <c r="M180">
        <v>1</v>
      </c>
      <c r="N180" t="s">
        <v>109</v>
      </c>
      <c r="O180">
        <v>50</v>
      </c>
      <c r="P180" s="3">
        <v>50</v>
      </c>
      <c r="Q180" s="3" t="s">
        <v>81</v>
      </c>
      <c r="S180" s="20">
        <v>2025</v>
      </c>
      <c r="T180" s="3">
        <f t="shared" ref="T180:T181" si="66">M180*200</f>
        <v>200</v>
      </c>
      <c r="U180" s="13" t="s">
        <v>155</v>
      </c>
      <c r="V180" s="13" t="s">
        <v>1831</v>
      </c>
      <c r="W180" s="21" t="s">
        <v>1832</v>
      </c>
      <c r="X180" s="19">
        <v>7200</v>
      </c>
      <c r="Z180" s="19">
        <f t="shared" ref="Z180:Z181" si="67">M180*35000</f>
        <v>35000</v>
      </c>
      <c r="AA180" s="19">
        <f t="shared" ref="AA180:AA181" si="68">M180*3000</f>
        <v>3000</v>
      </c>
      <c r="AB180" s="22">
        <f t="shared" si="51"/>
        <v>45200</v>
      </c>
      <c r="AC180" t="s">
        <v>70</v>
      </c>
      <c r="AD180" t="s">
        <v>1176</v>
      </c>
      <c r="AE180" t="s">
        <v>1191</v>
      </c>
      <c r="AF180" s="5" t="s">
        <v>1206</v>
      </c>
      <c r="AG180" s="6" t="s">
        <v>1173</v>
      </c>
    </row>
    <row r="181" spans="1:33" x14ac:dyDescent="0.3">
      <c r="A181">
        <v>178</v>
      </c>
      <c r="B181" s="54">
        <v>51.930266000000003</v>
      </c>
      <c r="C181" s="53">
        <v>9.8990740000000006</v>
      </c>
      <c r="D181" s="24" t="s">
        <v>230</v>
      </c>
      <c r="E181" t="s">
        <v>1003</v>
      </c>
      <c r="F181" s="7" t="s">
        <v>1205</v>
      </c>
      <c r="G181" s="11">
        <v>31084</v>
      </c>
      <c r="H181" t="s">
        <v>1177</v>
      </c>
      <c r="I181"/>
      <c r="J181" t="s">
        <v>111</v>
      </c>
      <c r="K181" t="s">
        <v>102</v>
      </c>
      <c r="L181" t="s">
        <v>83</v>
      </c>
      <c r="M181">
        <v>1</v>
      </c>
      <c r="N181" t="s">
        <v>109</v>
      </c>
      <c r="O181">
        <v>50</v>
      </c>
      <c r="P181" s="3">
        <v>50</v>
      </c>
      <c r="Q181" s="3" t="s">
        <v>81</v>
      </c>
      <c r="S181" s="20">
        <v>2025</v>
      </c>
      <c r="T181" s="3">
        <f t="shared" si="66"/>
        <v>200</v>
      </c>
      <c r="U181" s="13" t="s">
        <v>155</v>
      </c>
      <c r="V181" s="13" t="s">
        <v>1831</v>
      </c>
      <c r="W181" s="21" t="s">
        <v>1832</v>
      </c>
      <c r="X181" s="19">
        <v>7200</v>
      </c>
      <c r="Z181" s="19">
        <f t="shared" si="67"/>
        <v>35000</v>
      </c>
      <c r="AA181" s="19">
        <f t="shared" si="68"/>
        <v>3000</v>
      </c>
      <c r="AB181" s="22">
        <f t="shared" si="51"/>
        <v>45200</v>
      </c>
      <c r="AC181" t="s">
        <v>70</v>
      </c>
      <c r="AD181" t="s">
        <v>1176</v>
      </c>
      <c r="AE181" t="s">
        <v>1191</v>
      </c>
      <c r="AF181" s="5" t="s">
        <v>1204</v>
      </c>
      <c r="AG181" s="6" t="s">
        <v>1173</v>
      </c>
    </row>
    <row r="182" spans="1:33" x14ac:dyDescent="0.3">
      <c r="A182">
        <v>179</v>
      </c>
      <c r="B182" s="54">
        <v>51.928024999999998</v>
      </c>
      <c r="C182" s="53">
        <v>9.8986669999999997</v>
      </c>
      <c r="D182" s="24" t="s">
        <v>1203</v>
      </c>
      <c r="E182" t="s">
        <v>1193</v>
      </c>
      <c r="G182" s="11">
        <v>31084</v>
      </c>
      <c r="H182" t="s">
        <v>1177</v>
      </c>
      <c r="I182"/>
      <c r="J182" t="s">
        <v>60</v>
      </c>
      <c r="K182" t="s">
        <v>75</v>
      </c>
      <c r="L182" t="s">
        <v>61</v>
      </c>
      <c r="M182">
        <v>1</v>
      </c>
      <c r="N182" t="s">
        <v>62</v>
      </c>
      <c r="O182">
        <v>3.7</v>
      </c>
      <c r="P182" s="3">
        <v>3.7</v>
      </c>
      <c r="Q182" s="3" t="s">
        <v>74</v>
      </c>
      <c r="S182" s="20">
        <v>2025</v>
      </c>
      <c r="T182" s="68">
        <f t="shared" ref="T182:T183" si="69">M182*14.6666</f>
        <v>14.666600000000001</v>
      </c>
      <c r="U182" s="13" t="s">
        <v>155</v>
      </c>
      <c r="V182" s="13" t="s">
        <v>1831</v>
      </c>
      <c r="W182" s="21" t="s">
        <v>1832</v>
      </c>
      <c r="X182" s="19">
        <v>4800</v>
      </c>
      <c r="Z182" s="19">
        <f t="shared" ref="Z182:Z183" si="70">M180*2800</f>
        <v>2800</v>
      </c>
      <c r="AA182" s="19">
        <f t="shared" ref="AA182:AA183" si="71">M182*1700</f>
        <v>1700</v>
      </c>
      <c r="AB182" s="22">
        <f t="shared" si="51"/>
        <v>9300</v>
      </c>
      <c r="AC182" t="s">
        <v>70</v>
      </c>
      <c r="AD182" t="s">
        <v>1176</v>
      </c>
      <c r="AE182" t="s">
        <v>1191</v>
      </c>
      <c r="AF182" s="5" t="s">
        <v>1202</v>
      </c>
      <c r="AG182" s="6" t="s">
        <v>1173</v>
      </c>
    </row>
    <row r="183" spans="1:33" x14ac:dyDescent="0.3">
      <c r="A183">
        <v>180</v>
      </c>
      <c r="B183" s="54">
        <v>51.928106</v>
      </c>
      <c r="C183" s="53">
        <v>9.8991579999999999</v>
      </c>
      <c r="D183" s="24" t="s">
        <v>1201</v>
      </c>
      <c r="E183" t="s">
        <v>1003</v>
      </c>
      <c r="G183" s="11">
        <v>31084</v>
      </c>
      <c r="H183" t="s">
        <v>1177</v>
      </c>
      <c r="I183"/>
      <c r="J183" t="s">
        <v>60</v>
      </c>
      <c r="K183" t="s">
        <v>75</v>
      </c>
      <c r="L183" t="s">
        <v>61</v>
      </c>
      <c r="M183">
        <v>1</v>
      </c>
      <c r="N183" t="s">
        <v>62</v>
      </c>
      <c r="O183">
        <v>3.7</v>
      </c>
      <c r="P183" s="3">
        <v>3.7</v>
      </c>
      <c r="Q183" s="3" t="s">
        <v>74</v>
      </c>
      <c r="S183" s="20">
        <v>2025</v>
      </c>
      <c r="T183" s="68">
        <f t="shared" si="69"/>
        <v>14.666600000000001</v>
      </c>
      <c r="U183" s="13" t="s">
        <v>155</v>
      </c>
      <c r="V183" s="13" t="s">
        <v>1831</v>
      </c>
      <c r="W183" s="21" t="s">
        <v>1832</v>
      </c>
      <c r="X183" s="19">
        <v>4800</v>
      </c>
      <c r="Z183" s="19">
        <f t="shared" si="70"/>
        <v>2800</v>
      </c>
      <c r="AA183" s="19">
        <f t="shared" si="71"/>
        <v>1700</v>
      </c>
      <c r="AB183" s="22">
        <f t="shared" si="51"/>
        <v>9300</v>
      </c>
      <c r="AC183" t="s">
        <v>70</v>
      </c>
      <c r="AD183" t="s">
        <v>1176</v>
      </c>
      <c r="AE183" t="s">
        <v>1191</v>
      </c>
      <c r="AF183" s="5" t="s">
        <v>1200</v>
      </c>
      <c r="AG183" s="6" t="s">
        <v>1173</v>
      </c>
    </row>
    <row r="184" spans="1:33" x14ac:dyDescent="0.3">
      <c r="A184">
        <v>181</v>
      </c>
      <c r="B184" s="54">
        <v>51.926192</v>
      </c>
      <c r="C184" s="53">
        <v>9.9020209999999995</v>
      </c>
      <c r="D184" s="24" t="s">
        <v>230</v>
      </c>
      <c r="E184" t="s">
        <v>1199</v>
      </c>
      <c r="F184" s="7">
        <v>11</v>
      </c>
      <c r="G184" s="11">
        <v>31084</v>
      </c>
      <c r="H184" t="s">
        <v>1177</v>
      </c>
      <c r="I184"/>
      <c r="J184" t="s">
        <v>111</v>
      </c>
      <c r="K184" t="s">
        <v>102</v>
      </c>
      <c r="L184" t="s">
        <v>83</v>
      </c>
      <c r="M184">
        <v>1</v>
      </c>
      <c r="N184" t="s">
        <v>109</v>
      </c>
      <c r="O184">
        <v>50</v>
      </c>
      <c r="P184" s="3">
        <v>50</v>
      </c>
      <c r="Q184" s="3" t="s">
        <v>81</v>
      </c>
      <c r="S184" s="20">
        <v>2025</v>
      </c>
      <c r="T184" s="3">
        <f t="shared" ref="T184:T185" si="72">M184*200</f>
        <v>200</v>
      </c>
      <c r="U184" s="13" t="s">
        <v>155</v>
      </c>
      <c r="V184" s="13" t="s">
        <v>1831</v>
      </c>
      <c r="W184" s="21" t="s">
        <v>1832</v>
      </c>
      <c r="X184" s="19">
        <v>7200</v>
      </c>
      <c r="Z184" s="19">
        <f t="shared" ref="Z184:Z185" si="73">M184*35000</f>
        <v>35000</v>
      </c>
      <c r="AA184" s="19">
        <f t="shared" ref="AA184:AA185" si="74">M184*3000</f>
        <v>3000</v>
      </c>
      <c r="AB184" s="22">
        <f t="shared" si="51"/>
        <v>45200</v>
      </c>
      <c r="AC184" t="s">
        <v>70</v>
      </c>
      <c r="AD184" t="s">
        <v>1176</v>
      </c>
      <c r="AE184" t="s">
        <v>1191</v>
      </c>
      <c r="AF184" s="5" t="s">
        <v>1198</v>
      </c>
      <c r="AG184" s="6" t="s">
        <v>1173</v>
      </c>
    </row>
    <row r="185" spans="1:33" x14ac:dyDescent="0.3">
      <c r="A185">
        <v>182</v>
      </c>
      <c r="B185" s="54">
        <v>51.928066000000001</v>
      </c>
      <c r="C185" s="53">
        <v>9.8937410000000003</v>
      </c>
      <c r="D185" s="24" t="s">
        <v>230</v>
      </c>
      <c r="E185" t="s">
        <v>1197</v>
      </c>
      <c r="F185" s="7">
        <v>4</v>
      </c>
      <c r="G185" s="11">
        <v>31084</v>
      </c>
      <c r="H185" t="s">
        <v>1177</v>
      </c>
      <c r="I185"/>
      <c r="J185" t="s">
        <v>111</v>
      </c>
      <c r="K185" t="s">
        <v>102</v>
      </c>
      <c r="L185" t="s">
        <v>83</v>
      </c>
      <c r="M185">
        <v>1</v>
      </c>
      <c r="N185" t="s">
        <v>109</v>
      </c>
      <c r="O185">
        <v>50</v>
      </c>
      <c r="P185" s="3">
        <v>50</v>
      </c>
      <c r="Q185" s="3" t="s">
        <v>81</v>
      </c>
      <c r="S185" s="20">
        <v>2025</v>
      </c>
      <c r="T185" s="3">
        <f t="shared" si="72"/>
        <v>200</v>
      </c>
      <c r="U185" s="13" t="s">
        <v>155</v>
      </c>
      <c r="V185" s="13" t="s">
        <v>1831</v>
      </c>
      <c r="W185" s="21" t="s">
        <v>1832</v>
      </c>
      <c r="X185" s="19">
        <v>7200</v>
      </c>
      <c r="Z185" s="19">
        <f t="shared" si="73"/>
        <v>35000</v>
      </c>
      <c r="AA185" s="19">
        <f t="shared" si="74"/>
        <v>3000</v>
      </c>
      <c r="AB185" s="22">
        <f t="shared" si="51"/>
        <v>45200</v>
      </c>
      <c r="AC185" t="s">
        <v>70</v>
      </c>
      <c r="AD185" t="s">
        <v>1176</v>
      </c>
      <c r="AE185" t="s">
        <v>1191</v>
      </c>
      <c r="AF185" s="5" t="s">
        <v>1196</v>
      </c>
      <c r="AG185" s="6" t="s">
        <v>1173</v>
      </c>
    </row>
    <row r="186" spans="1:33" x14ac:dyDescent="0.3">
      <c r="A186">
        <v>183</v>
      </c>
      <c r="B186" s="54">
        <v>51.924757999999997</v>
      </c>
      <c r="C186" s="53">
        <v>9.9103279999999998</v>
      </c>
      <c r="D186" s="24" t="s">
        <v>266</v>
      </c>
      <c r="E186" t="s">
        <v>1195</v>
      </c>
      <c r="F186" s="7">
        <v>12</v>
      </c>
      <c r="G186" s="11">
        <v>31084</v>
      </c>
      <c r="H186" t="s">
        <v>1177</v>
      </c>
      <c r="I186"/>
      <c r="J186" t="s">
        <v>60</v>
      </c>
      <c r="K186" t="s">
        <v>244</v>
      </c>
      <c r="L186" t="s">
        <v>61</v>
      </c>
      <c r="M186">
        <v>1</v>
      </c>
      <c r="N186" t="s">
        <v>62</v>
      </c>
      <c r="O186">
        <v>3.7</v>
      </c>
      <c r="P186" s="3">
        <v>3.7</v>
      </c>
      <c r="Q186" s="3" t="s">
        <v>74</v>
      </c>
      <c r="S186" s="20">
        <v>2025</v>
      </c>
      <c r="T186" s="68">
        <f>M186*14.6666</f>
        <v>14.666600000000001</v>
      </c>
      <c r="U186" s="13" t="s">
        <v>155</v>
      </c>
      <c r="V186" s="13" t="s">
        <v>1831</v>
      </c>
      <c r="W186" s="21" t="s">
        <v>1832</v>
      </c>
      <c r="X186" s="19">
        <v>4800</v>
      </c>
      <c r="Z186" s="19">
        <f>M184*2800</f>
        <v>2800</v>
      </c>
      <c r="AA186" s="19">
        <f>M186*1700</f>
        <v>1700</v>
      </c>
      <c r="AB186" s="22">
        <f t="shared" si="51"/>
        <v>9300</v>
      </c>
      <c r="AC186" t="s">
        <v>70</v>
      </c>
      <c r="AD186" t="s">
        <v>1176</v>
      </c>
      <c r="AE186" t="s">
        <v>1191</v>
      </c>
      <c r="AF186" s="5" t="s">
        <v>1194</v>
      </c>
      <c r="AG186" s="6" t="s">
        <v>1173</v>
      </c>
    </row>
    <row r="187" spans="1:33" x14ac:dyDescent="0.3">
      <c r="A187">
        <v>184</v>
      </c>
      <c r="B187" s="54">
        <v>51.928476000000003</v>
      </c>
      <c r="C187" s="53">
        <v>9.8981292199999995</v>
      </c>
      <c r="D187" s="24" t="s">
        <v>85</v>
      </c>
      <c r="E187" t="s">
        <v>1193</v>
      </c>
      <c r="F187" s="7">
        <v>4</v>
      </c>
      <c r="G187" s="11">
        <v>31084</v>
      </c>
      <c r="H187" t="s">
        <v>1177</v>
      </c>
      <c r="I187" s="35" t="s">
        <v>1192</v>
      </c>
      <c r="J187" t="s">
        <v>60</v>
      </c>
      <c r="K187" t="s">
        <v>59</v>
      </c>
      <c r="L187" t="s">
        <v>61</v>
      </c>
      <c r="M187">
        <v>1</v>
      </c>
      <c r="N187" t="s">
        <v>62</v>
      </c>
      <c r="O187">
        <v>22</v>
      </c>
      <c r="P187" s="3">
        <v>22</v>
      </c>
      <c r="Q187" s="3" t="s">
        <v>63</v>
      </c>
      <c r="S187" s="30" t="s">
        <v>80</v>
      </c>
      <c r="T187" s="70">
        <f>M187*88</f>
        <v>88</v>
      </c>
      <c r="U187" s="29" t="s">
        <v>155</v>
      </c>
      <c r="V187" s="29"/>
      <c r="W187" s="30"/>
      <c r="X187" s="26"/>
      <c r="Y187" s="26"/>
      <c r="Z187" s="26"/>
      <c r="AA187" s="26"/>
      <c r="AB187" s="25">
        <f t="shared" si="51"/>
        <v>0</v>
      </c>
      <c r="AC187" t="s">
        <v>70</v>
      </c>
      <c r="AD187" t="s">
        <v>1176</v>
      </c>
      <c r="AE187" t="s">
        <v>1191</v>
      </c>
      <c r="AF187" s="5" t="s">
        <v>1190</v>
      </c>
      <c r="AG187" s="6" t="s">
        <v>1173</v>
      </c>
    </row>
    <row r="188" spans="1:33" x14ac:dyDescent="0.3">
      <c r="A188">
        <v>185</v>
      </c>
      <c r="B188" s="54">
        <v>51.912821000000001</v>
      </c>
      <c r="C188" s="53">
        <v>9.9887580000000007</v>
      </c>
      <c r="D188" s="24" t="s">
        <v>1186</v>
      </c>
      <c r="E188" t="s">
        <v>1189</v>
      </c>
      <c r="G188" s="11">
        <v>31084</v>
      </c>
      <c r="H188" t="s">
        <v>1177</v>
      </c>
      <c r="I188"/>
      <c r="J188" t="s">
        <v>60</v>
      </c>
      <c r="K188" t="s">
        <v>59</v>
      </c>
      <c r="L188" t="s">
        <v>61</v>
      </c>
      <c r="M188">
        <v>1</v>
      </c>
      <c r="N188" t="s">
        <v>62</v>
      </c>
      <c r="O188">
        <v>11</v>
      </c>
      <c r="P188" s="3">
        <v>11</v>
      </c>
      <c r="Q188" s="3" t="s">
        <v>74</v>
      </c>
      <c r="S188" s="20">
        <v>2030</v>
      </c>
      <c r="T188" s="3">
        <f t="shared" ref="T188:T191" si="75">M188*44</f>
        <v>44</v>
      </c>
      <c r="U188" s="13" t="s">
        <v>155</v>
      </c>
      <c r="V188" s="13" t="s">
        <v>1831</v>
      </c>
      <c r="W188" s="21" t="s">
        <v>1832</v>
      </c>
      <c r="X188" s="19">
        <v>4800</v>
      </c>
      <c r="Z188" s="19">
        <f t="shared" ref="Z188:Z194" si="76">M186*2800</f>
        <v>2800</v>
      </c>
      <c r="AA188" s="19">
        <f t="shared" ref="AA188:AA194" si="77">M188*1700</f>
        <v>1700</v>
      </c>
      <c r="AB188" s="22">
        <f t="shared" si="51"/>
        <v>9300</v>
      </c>
      <c r="AC188" t="s">
        <v>70</v>
      </c>
      <c r="AD188" t="s">
        <v>1176</v>
      </c>
      <c r="AE188" t="s">
        <v>1188</v>
      </c>
      <c r="AF188" s="5" t="s">
        <v>1187</v>
      </c>
      <c r="AG188" s="6" t="s">
        <v>1173</v>
      </c>
    </row>
    <row r="189" spans="1:33" x14ac:dyDescent="0.3">
      <c r="A189">
        <v>186</v>
      </c>
      <c r="B189" s="54">
        <v>51.910888</v>
      </c>
      <c r="C189" s="53">
        <v>9.9694839999999996</v>
      </c>
      <c r="D189" s="24" t="s">
        <v>1186</v>
      </c>
      <c r="E189" t="s">
        <v>1185</v>
      </c>
      <c r="G189" s="11">
        <v>31084</v>
      </c>
      <c r="H189" t="s">
        <v>1177</v>
      </c>
      <c r="I189"/>
      <c r="J189" t="s">
        <v>60</v>
      </c>
      <c r="K189" t="s">
        <v>59</v>
      </c>
      <c r="L189" t="s">
        <v>61</v>
      </c>
      <c r="M189">
        <v>1</v>
      </c>
      <c r="N189" t="s">
        <v>62</v>
      </c>
      <c r="O189">
        <v>11</v>
      </c>
      <c r="P189" s="3">
        <v>11</v>
      </c>
      <c r="Q189" s="3" t="s">
        <v>74</v>
      </c>
      <c r="S189" s="20">
        <v>2030</v>
      </c>
      <c r="T189" s="3">
        <f t="shared" si="75"/>
        <v>44</v>
      </c>
      <c r="U189" s="13" t="s">
        <v>155</v>
      </c>
      <c r="V189" s="13" t="s">
        <v>1831</v>
      </c>
      <c r="W189" s="21" t="s">
        <v>1832</v>
      </c>
      <c r="X189" s="19">
        <v>4800</v>
      </c>
      <c r="Z189" s="19">
        <f t="shared" si="76"/>
        <v>2800</v>
      </c>
      <c r="AA189" s="19">
        <f t="shared" si="77"/>
        <v>1700</v>
      </c>
      <c r="AB189" s="22">
        <f t="shared" si="51"/>
        <v>9300</v>
      </c>
      <c r="AC189" t="s">
        <v>70</v>
      </c>
      <c r="AD189" t="s">
        <v>1176</v>
      </c>
      <c r="AE189" t="s">
        <v>1184</v>
      </c>
      <c r="AF189" s="5" t="s">
        <v>1183</v>
      </c>
      <c r="AG189" s="6" t="s">
        <v>1173</v>
      </c>
    </row>
    <row r="190" spans="1:33" x14ac:dyDescent="0.3">
      <c r="A190">
        <v>187</v>
      </c>
      <c r="B190" s="54">
        <v>51.938257</v>
      </c>
      <c r="C190" s="53">
        <v>9.9358889999999995</v>
      </c>
      <c r="D190" s="24" t="s">
        <v>1182</v>
      </c>
      <c r="E190" t="s">
        <v>1181</v>
      </c>
      <c r="F190" s="7">
        <v>8</v>
      </c>
      <c r="G190" s="11">
        <v>31084</v>
      </c>
      <c r="H190" t="s">
        <v>1177</v>
      </c>
      <c r="I190"/>
      <c r="J190" t="s">
        <v>60</v>
      </c>
      <c r="K190" t="s">
        <v>59</v>
      </c>
      <c r="L190" t="s">
        <v>61</v>
      </c>
      <c r="M190">
        <v>1</v>
      </c>
      <c r="N190" t="s">
        <v>62</v>
      </c>
      <c r="O190">
        <v>11</v>
      </c>
      <c r="P190" s="3">
        <v>11</v>
      </c>
      <c r="Q190" s="3" t="s">
        <v>74</v>
      </c>
      <c r="S190" s="20">
        <v>2028</v>
      </c>
      <c r="T190" s="3">
        <f t="shared" si="75"/>
        <v>44</v>
      </c>
      <c r="U190" s="13" t="s">
        <v>155</v>
      </c>
      <c r="V190" s="13" t="s">
        <v>1831</v>
      </c>
      <c r="W190" s="21" t="s">
        <v>1832</v>
      </c>
      <c r="X190" s="19">
        <v>4800</v>
      </c>
      <c r="Z190" s="19">
        <f t="shared" si="76"/>
        <v>2800</v>
      </c>
      <c r="AA190" s="19">
        <f t="shared" si="77"/>
        <v>1700</v>
      </c>
      <c r="AB190" s="22">
        <f t="shared" si="51"/>
        <v>9300</v>
      </c>
      <c r="AC190" t="s">
        <v>70</v>
      </c>
      <c r="AD190" t="s">
        <v>1176</v>
      </c>
      <c r="AE190" t="s">
        <v>1175</v>
      </c>
      <c r="AF190" s="5" t="s">
        <v>1180</v>
      </c>
      <c r="AG190" s="6" t="s">
        <v>1173</v>
      </c>
    </row>
    <row r="191" spans="1:33" x14ac:dyDescent="0.3">
      <c r="A191">
        <v>188</v>
      </c>
      <c r="B191" s="54">
        <v>51.933895</v>
      </c>
      <c r="C191" s="53">
        <v>9.9480959999999996</v>
      </c>
      <c r="D191" s="24" t="s">
        <v>1179</v>
      </c>
      <c r="E191" t="s">
        <v>1178</v>
      </c>
      <c r="F191" s="7">
        <v>1</v>
      </c>
      <c r="G191" s="11">
        <v>31084</v>
      </c>
      <c r="H191" t="s">
        <v>1177</v>
      </c>
      <c r="I191"/>
      <c r="J191" t="s">
        <v>60</v>
      </c>
      <c r="K191" t="s">
        <v>292</v>
      </c>
      <c r="L191" t="s">
        <v>61</v>
      </c>
      <c r="M191">
        <v>1</v>
      </c>
      <c r="N191" t="s">
        <v>62</v>
      </c>
      <c r="O191">
        <v>11</v>
      </c>
      <c r="P191" s="3">
        <v>11</v>
      </c>
      <c r="Q191" s="3" t="s">
        <v>74</v>
      </c>
      <c r="S191" s="20">
        <v>2028</v>
      </c>
      <c r="T191" s="3">
        <f t="shared" si="75"/>
        <v>44</v>
      </c>
      <c r="U191" s="13" t="s">
        <v>155</v>
      </c>
      <c r="V191" s="13" t="s">
        <v>1831</v>
      </c>
      <c r="W191" s="21" t="s">
        <v>1832</v>
      </c>
      <c r="X191" s="19">
        <v>4800</v>
      </c>
      <c r="Z191" s="19">
        <f t="shared" si="76"/>
        <v>2800</v>
      </c>
      <c r="AA191" s="19">
        <f t="shared" si="77"/>
        <v>1700</v>
      </c>
      <c r="AB191" s="22">
        <f t="shared" si="51"/>
        <v>9300</v>
      </c>
      <c r="AC191" t="s">
        <v>70</v>
      </c>
      <c r="AD191" t="s">
        <v>1176</v>
      </c>
      <c r="AE191" t="s">
        <v>1175</v>
      </c>
      <c r="AF191" s="5" t="s">
        <v>1174</v>
      </c>
      <c r="AG191" s="6" t="s">
        <v>1173</v>
      </c>
    </row>
    <row r="192" spans="1:33" x14ac:dyDescent="0.3">
      <c r="A192">
        <v>189</v>
      </c>
      <c r="B192" s="54">
        <v>52.211636868702598</v>
      </c>
      <c r="C192" s="53">
        <v>10.069543699998899</v>
      </c>
      <c r="D192" s="24" t="s">
        <v>1172</v>
      </c>
      <c r="E192" t="s">
        <v>1171</v>
      </c>
      <c r="F192" s="7">
        <v>12</v>
      </c>
      <c r="G192" s="11">
        <v>31177</v>
      </c>
      <c r="H192" t="s">
        <v>1086</v>
      </c>
      <c r="I192" s="24"/>
      <c r="J192" t="s">
        <v>60</v>
      </c>
      <c r="K192" t="s">
        <v>75</v>
      </c>
      <c r="L192" t="s">
        <v>61</v>
      </c>
      <c r="M192">
        <v>2</v>
      </c>
      <c r="N192" t="s">
        <v>62</v>
      </c>
      <c r="O192">
        <v>22</v>
      </c>
      <c r="P192" s="3">
        <v>44</v>
      </c>
      <c r="Q192" s="3" t="s">
        <v>74</v>
      </c>
      <c r="S192" s="20">
        <v>2025</v>
      </c>
      <c r="T192" s="12">
        <f t="shared" ref="T192:T194" si="78">M192*88</f>
        <v>176</v>
      </c>
      <c r="U192" s="13" t="s">
        <v>73</v>
      </c>
      <c r="V192" s="15" t="s">
        <v>72</v>
      </c>
      <c r="W192" s="23" t="s">
        <v>71</v>
      </c>
      <c r="X192" s="40">
        <v>5570</v>
      </c>
      <c r="Y192" s="40"/>
      <c r="Z192" s="19">
        <f t="shared" si="76"/>
        <v>2800</v>
      </c>
      <c r="AA192" s="19">
        <f t="shared" si="77"/>
        <v>3400</v>
      </c>
      <c r="AB192" s="22">
        <f t="shared" si="51"/>
        <v>11770</v>
      </c>
      <c r="AC192" t="s">
        <v>70</v>
      </c>
      <c r="AD192" t="s">
        <v>1085</v>
      </c>
      <c r="AE192" t="s">
        <v>1168</v>
      </c>
      <c r="AF192" s="5" t="s">
        <v>1170</v>
      </c>
      <c r="AG192" s="6" t="s">
        <v>1082</v>
      </c>
    </row>
    <row r="193" spans="1:33" x14ac:dyDescent="0.3">
      <c r="A193">
        <v>190</v>
      </c>
      <c r="B193" s="54">
        <v>52.214464032748097</v>
      </c>
      <c r="C193" s="53">
        <v>10.0656971287027</v>
      </c>
      <c r="D193" s="24" t="s">
        <v>1169</v>
      </c>
      <c r="E193" t="s">
        <v>1169</v>
      </c>
      <c r="F193" s="7">
        <v>11</v>
      </c>
      <c r="G193" s="11">
        <v>31177</v>
      </c>
      <c r="H193" t="s">
        <v>1086</v>
      </c>
      <c r="I193" s="24"/>
      <c r="J193" t="s">
        <v>60</v>
      </c>
      <c r="K193" t="s">
        <v>75</v>
      </c>
      <c r="L193" t="s">
        <v>61</v>
      </c>
      <c r="M193">
        <v>2</v>
      </c>
      <c r="N193" t="s">
        <v>62</v>
      </c>
      <c r="O193">
        <v>22</v>
      </c>
      <c r="P193" s="3">
        <v>44</v>
      </c>
      <c r="Q193" s="3" t="s">
        <v>74</v>
      </c>
      <c r="S193" s="20">
        <v>2030</v>
      </c>
      <c r="T193" s="12">
        <f t="shared" si="78"/>
        <v>176</v>
      </c>
      <c r="U193" s="13" t="s">
        <v>73</v>
      </c>
      <c r="V193" s="15" t="s">
        <v>72</v>
      </c>
      <c r="W193" s="23" t="s">
        <v>71</v>
      </c>
      <c r="X193" s="40">
        <v>5570</v>
      </c>
      <c r="Y193" s="40"/>
      <c r="Z193" s="19">
        <f t="shared" si="76"/>
        <v>2800</v>
      </c>
      <c r="AA193" s="19">
        <f t="shared" si="77"/>
        <v>3400</v>
      </c>
      <c r="AB193" s="22">
        <f t="shared" si="51"/>
        <v>11770</v>
      </c>
      <c r="AC193" t="s">
        <v>70</v>
      </c>
      <c r="AD193" t="s">
        <v>1085</v>
      </c>
      <c r="AE193" t="s">
        <v>1168</v>
      </c>
      <c r="AF193" s="5" t="s">
        <v>1167</v>
      </c>
      <c r="AG193" s="6" t="s">
        <v>1082</v>
      </c>
    </row>
    <row r="194" spans="1:33" x14ac:dyDescent="0.3">
      <c r="A194">
        <v>191</v>
      </c>
      <c r="B194" s="54">
        <v>52.195016031411903</v>
      </c>
      <c r="C194" s="53">
        <v>9.9692150401518305</v>
      </c>
      <c r="D194" s="24" t="s">
        <v>309</v>
      </c>
      <c r="E194" t="s">
        <v>309</v>
      </c>
      <c r="F194" s="7">
        <v>25</v>
      </c>
      <c r="G194" s="11">
        <v>31177</v>
      </c>
      <c r="H194" t="s">
        <v>1086</v>
      </c>
      <c r="I194" s="24"/>
      <c r="J194" t="s">
        <v>60</v>
      </c>
      <c r="K194" t="s">
        <v>75</v>
      </c>
      <c r="L194" t="s">
        <v>61</v>
      </c>
      <c r="M194">
        <v>2</v>
      </c>
      <c r="N194" t="s">
        <v>62</v>
      </c>
      <c r="O194">
        <v>22</v>
      </c>
      <c r="P194" s="3">
        <v>44</v>
      </c>
      <c r="Q194" s="3" t="s">
        <v>74</v>
      </c>
      <c r="S194" s="20">
        <v>2025</v>
      </c>
      <c r="T194" s="12">
        <f t="shared" si="78"/>
        <v>176</v>
      </c>
      <c r="U194" s="13" t="s">
        <v>73</v>
      </c>
      <c r="V194" s="15" t="s">
        <v>72</v>
      </c>
      <c r="W194" s="23" t="s">
        <v>71</v>
      </c>
      <c r="X194" s="40">
        <v>5570</v>
      </c>
      <c r="Y194" s="40"/>
      <c r="Z194" s="19">
        <f t="shared" si="76"/>
        <v>5600</v>
      </c>
      <c r="AA194" s="19">
        <f t="shared" si="77"/>
        <v>3400</v>
      </c>
      <c r="AB194" s="22">
        <f t="shared" si="51"/>
        <v>14570</v>
      </c>
      <c r="AC194" t="s">
        <v>70</v>
      </c>
      <c r="AD194" t="s">
        <v>1085</v>
      </c>
      <c r="AE194" t="s">
        <v>1156</v>
      </c>
      <c r="AF194" s="5" t="s">
        <v>1166</v>
      </c>
      <c r="AG194" s="6" t="s">
        <v>1082</v>
      </c>
    </row>
    <row r="195" spans="1:33" x14ac:dyDescent="0.3">
      <c r="A195">
        <v>192</v>
      </c>
      <c r="B195" s="54">
        <v>52.196790011392103</v>
      </c>
      <c r="C195" s="53">
        <v>9.9674957441739007</v>
      </c>
      <c r="D195" s="24" t="s">
        <v>1165</v>
      </c>
      <c r="E195" t="s">
        <v>1164</v>
      </c>
      <c r="G195" s="11">
        <v>31177</v>
      </c>
      <c r="H195" t="s">
        <v>1086</v>
      </c>
      <c r="I195" s="24" t="s">
        <v>1134</v>
      </c>
      <c r="J195" t="s">
        <v>60</v>
      </c>
      <c r="K195" t="s">
        <v>75</v>
      </c>
      <c r="L195" t="s">
        <v>83</v>
      </c>
      <c r="M195">
        <v>1</v>
      </c>
      <c r="N195" t="s">
        <v>109</v>
      </c>
      <c r="O195">
        <v>50</v>
      </c>
      <c r="P195" s="3">
        <v>50</v>
      </c>
      <c r="Q195" s="3" t="s">
        <v>81</v>
      </c>
      <c r="S195" s="20">
        <v>2028</v>
      </c>
      <c r="T195" s="3">
        <f>M195*200</f>
        <v>200</v>
      </c>
      <c r="U195" s="13" t="s">
        <v>73</v>
      </c>
      <c r="V195" s="15" t="s">
        <v>72</v>
      </c>
      <c r="W195" s="23" t="s">
        <v>71</v>
      </c>
      <c r="X195" s="40">
        <v>5750</v>
      </c>
      <c r="Y195" s="40"/>
      <c r="Z195" s="19">
        <f>M195*35000</f>
        <v>35000</v>
      </c>
      <c r="AA195" s="19">
        <f>M195*3000</f>
        <v>3000</v>
      </c>
      <c r="AB195" s="22">
        <f t="shared" si="51"/>
        <v>43750</v>
      </c>
      <c r="AC195" t="s">
        <v>70</v>
      </c>
      <c r="AD195" t="s">
        <v>1085</v>
      </c>
      <c r="AE195" t="s">
        <v>1156</v>
      </c>
      <c r="AF195" s="5" t="s">
        <v>1163</v>
      </c>
      <c r="AG195" s="6" t="s">
        <v>1082</v>
      </c>
    </row>
    <row r="196" spans="1:33" x14ac:dyDescent="0.3">
      <c r="A196">
        <v>193</v>
      </c>
      <c r="B196" s="54">
        <v>52.193576961058298</v>
      </c>
      <c r="C196" s="53">
        <v>9.9769419153666004</v>
      </c>
      <c r="D196" s="24" t="s">
        <v>1162</v>
      </c>
      <c r="E196" t="s">
        <v>1161</v>
      </c>
      <c r="F196" s="7">
        <v>10</v>
      </c>
      <c r="G196" s="11">
        <v>31177</v>
      </c>
      <c r="H196" t="s">
        <v>1086</v>
      </c>
      <c r="I196" s="24"/>
      <c r="J196" t="s">
        <v>111</v>
      </c>
      <c r="K196" t="s">
        <v>244</v>
      </c>
      <c r="L196" t="s">
        <v>61</v>
      </c>
      <c r="M196">
        <v>2</v>
      </c>
      <c r="N196" t="s">
        <v>62</v>
      </c>
      <c r="O196">
        <v>22</v>
      </c>
      <c r="P196" s="3">
        <v>44</v>
      </c>
      <c r="Q196" s="3" t="s">
        <v>74</v>
      </c>
      <c r="S196" s="20">
        <v>2025</v>
      </c>
      <c r="T196" s="12">
        <f>M196*88</f>
        <v>176</v>
      </c>
      <c r="U196" s="13" t="s">
        <v>73</v>
      </c>
      <c r="V196" s="15" t="s">
        <v>72</v>
      </c>
      <c r="W196" s="23" t="s">
        <v>71</v>
      </c>
      <c r="X196" s="40">
        <v>5570</v>
      </c>
      <c r="Y196" s="40"/>
      <c r="Z196" s="19">
        <f t="shared" ref="Z196:Z205" si="79">M194*2800</f>
        <v>5600</v>
      </c>
      <c r="AA196" s="19">
        <f t="shared" ref="AA196:AA205" si="80">M196*1700</f>
        <v>3400</v>
      </c>
      <c r="AB196" s="22">
        <f t="shared" si="51"/>
        <v>14570</v>
      </c>
      <c r="AC196" t="s">
        <v>70</v>
      </c>
      <c r="AD196" t="s">
        <v>1085</v>
      </c>
      <c r="AE196" t="s">
        <v>1156</v>
      </c>
      <c r="AF196" s="5" t="s">
        <v>1160</v>
      </c>
      <c r="AG196" s="6" t="s">
        <v>1082</v>
      </c>
    </row>
    <row r="197" spans="1:33" x14ac:dyDescent="0.3">
      <c r="A197">
        <v>194</v>
      </c>
      <c r="B197" s="54">
        <v>52.197731637368499</v>
      </c>
      <c r="C197" s="53">
        <v>9.9664655752530003</v>
      </c>
      <c r="D197" s="24" t="s">
        <v>1159</v>
      </c>
      <c r="E197" t="s">
        <v>309</v>
      </c>
      <c r="F197" s="7">
        <v>53</v>
      </c>
      <c r="G197" s="11">
        <v>31177</v>
      </c>
      <c r="H197" t="s">
        <v>1086</v>
      </c>
      <c r="I197" s="24"/>
      <c r="J197" t="s">
        <v>239</v>
      </c>
      <c r="K197" t="s">
        <v>102</v>
      </c>
      <c r="L197" t="s">
        <v>61</v>
      </c>
      <c r="M197">
        <v>2</v>
      </c>
      <c r="N197" t="s">
        <v>62</v>
      </c>
      <c r="O197">
        <v>11</v>
      </c>
      <c r="P197" s="3">
        <v>22</v>
      </c>
      <c r="Q197" s="3" t="s">
        <v>74</v>
      </c>
      <c r="S197" s="20">
        <v>2030</v>
      </c>
      <c r="T197" s="3">
        <f t="shared" ref="T197:T198" si="81">M197*44</f>
        <v>88</v>
      </c>
      <c r="U197" s="13" t="s">
        <v>73</v>
      </c>
      <c r="V197" s="15" t="s">
        <v>72</v>
      </c>
      <c r="W197" s="23" t="s">
        <v>71</v>
      </c>
      <c r="X197" s="40">
        <v>5150</v>
      </c>
      <c r="Y197" s="40"/>
      <c r="Z197" s="19">
        <f t="shared" si="79"/>
        <v>2800</v>
      </c>
      <c r="AA197" s="19">
        <f t="shared" si="80"/>
        <v>3400</v>
      </c>
      <c r="AB197" s="22">
        <f t="shared" si="51"/>
        <v>11350</v>
      </c>
      <c r="AC197" t="s">
        <v>70</v>
      </c>
      <c r="AD197" t="s">
        <v>1085</v>
      </c>
      <c r="AE197" t="s">
        <v>1156</v>
      </c>
      <c r="AF197" s="5" t="s">
        <v>1158</v>
      </c>
      <c r="AG197" s="6" t="s">
        <v>1082</v>
      </c>
    </row>
    <row r="198" spans="1:33" x14ac:dyDescent="0.3">
      <c r="A198">
        <v>195</v>
      </c>
      <c r="B198" s="54">
        <v>52.198225185019197</v>
      </c>
      <c r="C198" s="53">
        <v>9.9663582125442893</v>
      </c>
      <c r="D198" s="24" t="s">
        <v>1157</v>
      </c>
      <c r="E198" t="s">
        <v>309</v>
      </c>
      <c r="F198" s="7">
        <v>59</v>
      </c>
      <c r="G198" s="11">
        <v>31177</v>
      </c>
      <c r="H198" t="s">
        <v>1086</v>
      </c>
      <c r="I198" s="24"/>
      <c r="J198" t="s">
        <v>239</v>
      </c>
      <c r="K198" t="s">
        <v>75</v>
      </c>
      <c r="L198" t="s">
        <v>61</v>
      </c>
      <c r="M198">
        <v>2</v>
      </c>
      <c r="N198" t="s">
        <v>62</v>
      </c>
      <c r="O198">
        <v>11</v>
      </c>
      <c r="P198" s="3">
        <v>22</v>
      </c>
      <c r="Q198" s="3" t="s">
        <v>74</v>
      </c>
      <c r="S198" s="20">
        <v>2030</v>
      </c>
      <c r="T198" s="3">
        <f t="shared" si="81"/>
        <v>88</v>
      </c>
      <c r="U198" s="13" t="s">
        <v>73</v>
      </c>
      <c r="V198" s="15" t="s">
        <v>72</v>
      </c>
      <c r="W198" s="23" t="s">
        <v>71</v>
      </c>
      <c r="X198" s="40">
        <v>5150</v>
      </c>
      <c r="Y198" s="40"/>
      <c r="Z198" s="19">
        <f t="shared" si="79"/>
        <v>5600</v>
      </c>
      <c r="AA198" s="19">
        <f t="shared" si="80"/>
        <v>3400</v>
      </c>
      <c r="AB198" s="22">
        <f t="shared" ref="AB198:AB261" si="82">SUM(X198:AA198)</f>
        <v>14150</v>
      </c>
      <c r="AC198" t="s">
        <v>70</v>
      </c>
      <c r="AD198" t="s">
        <v>1085</v>
      </c>
      <c r="AE198" t="s">
        <v>1156</v>
      </c>
      <c r="AF198" s="5" t="s">
        <v>1155</v>
      </c>
      <c r="AG198" s="6" t="s">
        <v>1082</v>
      </c>
    </row>
    <row r="199" spans="1:33" x14ac:dyDescent="0.3">
      <c r="A199">
        <v>196</v>
      </c>
      <c r="B199" s="54">
        <v>52.206045929427198</v>
      </c>
      <c r="C199" s="53">
        <v>10.0103888341675</v>
      </c>
      <c r="D199" s="24" t="s">
        <v>1154</v>
      </c>
      <c r="E199" t="s">
        <v>1153</v>
      </c>
      <c r="F199" s="7">
        <v>1</v>
      </c>
      <c r="G199" s="11">
        <v>31177</v>
      </c>
      <c r="H199" t="s">
        <v>1086</v>
      </c>
      <c r="I199" s="24"/>
      <c r="J199" t="s">
        <v>60</v>
      </c>
      <c r="K199" t="s">
        <v>75</v>
      </c>
      <c r="L199" t="s">
        <v>61</v>
      </c>
      <c r="M199">
        <v>2</v>
      </c>
      <c r="N199" t="s">
        <v>62</v>
      </c>
      <c r="O199">
        <v>22</v>
      </c>
      <c r="P199" s="3">
        <v>44</v>
      </c>
      <c r="Q199" s="3" t="s">
        <v>74</v>
      </c>
      <c r="S199" s="20">
        <v>2025</v>
      </c>
      <c r="T199" s="12">
        <f t="shared" ref="T199:T200" si="83">M199*88</f>
        <v>176</v>
      </c>
      <c r="U199" s="13" t="s">
        <v>73</v>
      </c>
      <c r="V199" s="15" t="s">
        <v>72</v>
      </c>
      <c r="W199" s="23" t="s">
        <v>71</v>
      </c>
      <c r="X199" s="40">
        <v>5570</v>
      </c>
      <c r="Y199" s="40"/>
      <c r="Z199" s="19">
        <f t="shared" si="79"/>
        <v>5600</v>
      </c>
      <c r="AA199" s="19">
        <f t="shared" si="80"/>
        <v>3400</v>
      </c>
      <c r="AB199" s="22">
        <f t="shared" si="82"/>
        <v>14570</v>
      </c>
      <c r="AC199" t="s">
        <v>70</v>
      </c>
      <c r="AD199" t="s">
        <v>1085</v>
      </c>
      <c r="AE199" t="s">
        <v>1139</v>
      </c>
      <c r="AF199" s="5" t="s">
        <v>1152</v>
      </c>
      <c r="AG199" s="6" t="s">
        <v>1082</v>
      </c>
    </row>
    <row r="200" spans="1:33" x14ac:dyDescent="0.3">
      <c r="A200">
        <v>197</v>
      </c>
      <c r="B200" s="54">
        <v>52.206792172581501</v>
      </c>
      <c r="C200" s="53">
        <v>10.005052579333601</v>
      </c>
      <c r="D200" s="24" t="s">
        <v>1135</v>
      </c>
      <c r="E200" t="s">
        <v>1151</v>
      </c>
      <c r="F200" s="7">
        <v>8</v>
      </c>
      <c r="G200" s="11">
        <v>31177</v>
      </c>
      <c r="H200" t="s">
        <v>1086</v>
      </c>
      <c r="I200" s="24"/>
      <c r="J200" t="s">
        <v>111</v>
      </c>
      <c r="K200" t="s">
        <v>102</v>
      </c>
      <c r="L200" t="s">
        <v>61</v>
      </c>
      <c r="M200">
        <v>4</v>
      </c>
      <c r="N200" t="s">
        <v>62</v>
      </c>
      <c r="O200">
        <v>22</v>
      </c>
      <c r="P200" s="3">
        <v>88</v>
      </c>
      <c r="Q200" s="3" t="s">
        <v>74</v>
      </c>
      <c r="S200" s="20">
        <v>2028</v>
      </c>
      <c r="T200" s="12">
        <f t="shared" si="83"/>
        <v>352</v>
      </c>
      <c r="U200" s="13" t="s">
        <v>73</v>
      </c>
      <c r="V200" s="15" t="s">
        <v>94</v>
      </c>
      <c r="W200" s="23" t="s">
        <v>93</v>
      </c>
      <c r="X200" s="40">
        <v>37729</v>
      </c>
      <c r="Y200" s="40"/>
      <c r="Z200" s="19">
        <f t="shared" si="79"/>
        <v>5600</v>
      </c>
      <c r="AA200" s="19">
        <f t="shared" si="80"/>
        <v>6800</v>
      </c>
      <c r="AB200" s="22">
        <f t="shared" si="82"/>
        <v>50129</v>
      </c>
      <c r="AC200" t="s">
        <v>70</v>
      </c>
      <c r="AD200" t="s">
        <v>1085</v>
      </c>
      <c r="AE200" t="s">
        <v>1139</v>
      </c>
      <c r="AF200" s="5" t="s">
        <v>1150</v>
      </c>
      <c r="AG200" s="6" t="s">
        <v>1082</v>
      </c>
    </row>
    <row r="201" spans="1:33" x14ac:dyDescent="0.3">
      <c r="A201">
        <v>198</v>
      </c>
      <c r="B201" s="54">
        <v>52.209047262926703</v>
      </c>
      <c r="C201" s="53">
        <v>10.0133566984433</v>
      </c>
      <c r="D201" s="24" t="s">
        <v>1149</v>
      </c>
      <c r="E201" t="s">
        <v>1146</v>
      </c>
      <c r="F201" s="7">
        <v>69</v>
      </c>
      <c r="G201" s="11">
        <v>31177</v>
      </c>
      <c r="H201" t="s">
        <v>1086</v>
      </c>
      <c r="I201" s="24"/>
      <c r="J201" t="s">
        <v>60</v>
      </c>
      <c r="K201" t="s">
        <v>59</v>
      </c>
      <c r="L201" t="s">
        <v>61</v>
      </c>
      <c r="M201">
        <v>2</v>
      </c>
      <c r="N201" t="s">
        <v>62</v>
      </c>
      <c r="O201">
        <v>11</v>
      </c>
      <c r="P201" s="3">
        <v>22</v>
      </c>
      <c r="Q201" s="3" t="s">
        <v>74</v>
      </c>
      <c r="S201" s="20">
        <v>2028</v>
      </c>
      <c r="T201" s="3">
        <f>M201*44</f>
        <v>88</v>
      </c>
      <c r="U201" s="13" t="s">
        <v>73</v>
      </c>
      <c r="V201" s="15" t="s">
        <v>72</v>
      </c>
      <c r="W201" s="23" t="s">
        <v>71</v>
      </c>
      <c r="X201" s="40">
        <v>5150</v>
      </c>
      <c r="Y201" s="40"/>
      <c r="Z201" s="19">
        <f t="shared" si="79"/>
        <v>5600</v>
      </c>
      <c r="AA201" s="19">
        <f t="shared" si="80"/>
        <v>3400</v>
      </c>
      <c r="AB201" s="22">
        <f t="shared" si="82"/>
        <v>14150</v>
      </c>
      <c r="AC201" t="s">
        <v>70</v>
      </c>
      <c r="AD201" t="s">
        <v>1085</v>
      </c>
      <c r="AE201" t="s">
        <v>1139</v>
      </c>
      <c r="AF201" s="5" t="s">
        <v>1148</v>
      </c>
      <c r="AG201" s="6" t="s">
        <v>1082</v>
      </c>
    </row>
    <row r="202" spans="1:33" x14ac:dyDescent="0.3">
      <c r="A202">
        <v>199</v>
      </c>
      <c r="B202" s="54">
        <v>52.2090374012636</v>
      </c>
      <c r="C202" s="53">
        <v>10.0110392698558</v>
      </c>
      <c r="D202" s="24" t="s">
        <v>1147</v>
      </c>
      <c r="E202" t="s">
        <v>1146</v>
      </c>
      <c r="F202" s="7">
        <v>59</v>
      </c>
      <c r="G202" s="11">
        <v>31177</v>
      </c>
      <c r="H202" t="s">
        <v>1086</v>
      </c>
      <c r="I202" s="24"/>
      <c r="J202" t="s">
        <v>60</v>
      </c>
      <c r="K202" t="s">
        <v>59</v>
      </c>
      <c r="L202" t="s">
        <v>61</v>
      </c>
      <c r="M202">
        <v>2</v>
      </c>
      <c r="N202" t="s">
        <v>62</v>
      </c>
      <c r="O202">
        <v>22</v>
      </c>
      <c r="P202" s="3">
        <v>44</v>
      </c>
      <c r="Q202" s="3" t="s">
        <v>74</v>
      </c>
      <c r="S202" s="20">
        <v>2028</v>
      </c>
      <c r="T202" s="12">
        <f>M202*88</f>
        <v>176</v>
      </c>
      <c r="U202" s="13" t="s">
        <v>73</v>
      </c>
      <c r="V202" s="15" t="s">
        <v>72</v>
      </c>
      <c r="W202" s="23" t="s">
        <v>71</v>
      </c>
      <c r="X202" s="40">
        <v>5570</v>
      </c>
      <c r="Y202" s="40"/>
      <c r="Z202" s="19">
        <f t="shared" si="79"/>
        <v>11200</v>
      </c>
      <c r="AA202" s="19">
        <f t="shared" si="80"/>
        <v>3400</v>
      </c>
      <c r="AB202" s="22">
        <f t="shared" si="82"/>
        <v>20170</v>
      </c>
      <c r="AC202" t="s">
        <v>70</v>
      </c>
      <c r="AD202" t="s">
        <v>1085</v>
      </c>
      <c r="AE202" t="s">
        <v>1139</v>
      </c>
      <c r="AF202" s="5" t="s">
        <v>1145</v>
      </c>
      <c r="AG202" s="6" t="s">
        <v>1082</v>
      </c>
    </row>
    <row r="203" spans="1:33" x14ac:dyDescent="0.3">
      <c r="A203">
        <v>200</v>
      </c>
      <c r="B203" s="54">
        <v>52.2012164141792</v>
      </c>
      <c r="C203" s="53">
        <v>9.99948967783725</v>
      </c>
      <c r="D203" s="24" t="s">
        <v>1144</v>
      </c>
      <c r="E203" t="s">
        <v>1143</v>
      </c>
      <c r="F203" s="7">
        <v>12</v>
      </c>
      <c r="G203" s="11">
        <v>31177</v>
      </c>
      <c r="H203" t="s">
        <v>1086</v>
      </c>
      <c r="I203" s="24"/>
      <c r="J203" t="s">
        <v>60</v>
      </c>
      <c r="K203" t="s">
        <v>244</v>
      </c>
      <c r="L203" t="s">
        <v>61</v>
      </c>
      <c r="M203">
        <v>2</v>
      </c>
      <c r="N203" t="s">
        <v>62</v>
      </c>
      <c r="O203">
        <v>11</v>
      </c>
      <c r="P203" s="3">
        <v>22</v>
      </c>
      <c r="Q203" s="3" t="s">
        <v>74</v>
      </c>
      <c r="S203" s="20">
        <v>2030</v>
      </c>
      <c r="T203" s="3">
        <f>M203*44</f>
        <v>88</v>
      </c>
      <c r="U203" s="13" t="s">
        <v>73</v>
      </c>
      <c r="V203" s="15" t="s">
        <v>72</v>
      </c>
      <c r="W203" s="23" t="s">
        <v>71</v>
      </c>
      <c r="X203" s="40">
        <v>5150</v>
      </c>
      <c r="Y203" s="40"/>
      <c r="Z203" s="19">
        <f t="shared" si="79"/>
        <v>5600</v>
      </c>
      <c r="AA203" s="19">
        <f t="shared" si="80"/>
        <v>3400</v>
      </c>
      <c r="AB203" s="22">
        <f t="shared" si="82"/>
        <v>14150</v>
      </c>
      <c r="AC203" t="s">
        <v>70</v>
      </c>
      <c r="AD203" t="s">
        <v>1085</v>
      </c>
      <c r="AE203" t="s">
        <v>1139</v>
      </c>
      <c r="AF203" s="5" t="s">
        <v>1142</v>
      </c>
      <c r="AG203" s="6" t="s">
        <v>1082</v>
      </c>
    </row>
    <row r="204" spans="1:33" x14ac:dyDescent="0.3">
      <c r="A204">
        <v>201</v>
      </c>
      <c r="B204" s="54">
        <v>52.207726427142603</v>
      </c>
      <c r="C204" s="53">
        <v>10.0106508020913</v>
      </c>
      <c r="D204" s="24" t="s">
        <v>1141</v>
      </c>
      <c r="E204" t="s">
        <v>1140</v>
      </c>
      <c r="G204" s="11">
        <v>31177</v>
      </c>
      <c r="H204" t="s">
        <v>1086</v>
      </c>
      <c r="I204" s="24"/>
      <c r="J204" t="s">
        <v>60</v>
      </c>
      <c r="K204" t="s">
        <v>75</v>
      </c>
      <c r="L204" t="s">
        <v>61</v>
      </c>
      <c r="M204">
        <v>2</v>
      </c>
      <c r="N204" t="s">
        <v>62</v>
      </c>
      <c r="O204">
        <v>22</v>
      </c>
      <c r="P204" s="3">
        <v>44</v>
      </c>
      <c r="Q204" s="3" t="s">
        <v>74</v>
      </c>
      <c r="S204" s="20">
        <v>2025</v>
      </c>
      <c r="T204" s="12">
        <f t="shared" ref="T204:T205" si="84">M204*88</f>
        <v>176</v>
      </c>
      <c r="U204" s="13" t="s">
        <v>73</v>
      </c>
      <c r="V204" s="15" t="s">
        <v>72</v>
      </c>
      <c r="W204" s="23" t="s">
        <v>71</v>
      </c>
      <c r="X204" s="40">
        <v>5570</v>
      </c>
      <c r="Y204" s="40"/>
      <c r="Z204" s="19">
        <f t="shared" si="79"/>
        <v>5600</v>
      </c>
      <c r="AA204" s="19">
        <f t="shared" si="80"/>
        <v>3400</v>
      </c>
      <c r="AB204" s="22">
        <f t="shared" si="82"/>
        <v>14570</v>
      </c>
      <c r="AC204" t="s">
        <v>70</v>
      </c>
      <c r="AD204" t="s">
        <v>1085</v>
      </c>
      <c r="AE204" t="s">
        <v>1139</v>
      </c>
      <c r="AF204" s="5" t="s">
        <v>1138</v>
      </c>
      <c r="AG204" s="6" t="s">
        <v>1082</v>
      </c>
    </row>
    <row r="205" spans="1:33" x14ac:dyDescent="0.3">
      <c r="A205">
        <v>202</v>
      </c>
      <c r="B205" s="54">
        <v>52.2131952283058</v>
      </c>
      <c r="C205" s="53">
        <v>9.9701504902474305</v>
      </c>
      <c r="D205" s="24" t="s">
        <v>1137</v>
      </c>
      <c r="E205" t="s">
        <v>1058</v>
      </c>
      <c r="F205" s="7">
        <v>2</v>
      </c>
      <c r="G205" s="11">
        <v>31177</v>
      </c>
      <c r="H205" t="s">
        <v>1086</v>
      </c>
      <c r="I205" s="24"/>
      <c r="J205" t="s">
        <v>111</v>
      </c>
      <c r="K205" t="s">
        <v>102</v>
      </c>
      <c r="L205" t="s">
        <v>61</v>
      </c>
      <c r="M205">
        <v>4</v>
      </c>
      <c r="N205" t="s">
        <v>62</v>
      </c>
      <c r="O205">
        <v>22</v>
      </c>
      <c r="P205" s="3">
        <v>88</v>
      </c>
      <c r="Q205" s="3" t="s">
        <v>74</v>
      </c>
      <c r="S205" s="20">
        <v>2025</v>
      </c>
      <c r="T205" s="12">
        <f t="shared" si="84"/>
        <v>352</v>
      </c>
      <c r="U205" s="13" t="s">
        <v>73</v>
      </c>
      <c r="V205" s="15" t="s">
        <v>94</v>
      </c>
      <c r="W205" s="23" t="s">
        <v>93</v>
      </c>
      <c r="X205" s="40">
        <v>37729</v>
      </c>
      <c r="Y205" s="40"/>
      <c r="Z205" s="19">
        <f t="shared" si="79"/>
        <v>5600</v>
      </c>
      <c r="AA205" s="19">
        <f t="shared" si="80"/>
        <v>6800</v>
      </c>
      <c r="AB205" s="22">
        <f t="shared" si="82"/>
        <v>50129</v>
      </c>
      <c r="AC205" t="s">
        <v>70</v>
      </c>
      <c r="AD205" t="s">
        <v>1085</v>
      </c>
      <c r="AE205" t="s">
        <v>1086</v>
      </c>
      <c r="AF205" s="5" t="s">
        <v>1136</v>
      </c>
      <c r="AG205" s="6" t="s">
        <v>1082</v>
      </c>
    </row>
    <row r="206" spans="1:33" x14ac:dyDescent="0.3">
      <c r="A206">
        <v>203</v>
      </c>
      <c r="B206" s="54">
        <v>52.206137664726697</v>
      </c>
      <c r="C206" s="53">
        <v>9.9609826998339308</v>
      </c>
      <c r="D206" s="24" t="s">
        <v>1135</v>
      </c>
      <c r="E206" t="s">
        <v>1117</v>
      </c>
      <c r="F206" s="7">
        <v>14</v>
      </c>
      <c r="G206" s="11">
        <v>31177</v>
      </c>
      <c r="H206" t="s">
        <v>1086</v>
      </c>
      <c r="I206" s="24" t="s">
        <v>1134</v>
      </c>
      <c r="J206" t="s">
        <v>111</v>
      </c>
      <c r="K206" t="s">
        <v>102</v>
      </c>
      <c r="L206" t="s">
        <v>83</v>
      </c>
      <c r="M206">
        <v>2</v>
      </c>
      <c r="N206" t="s">
        <v>109</v>
      </c>
      <c r="O206">
        <v>50</v>
      </c>
      <c r="P206" s="3">
        <v>100</v>
      </c>
      <c r="Q206" s="3" t="s">
        <v>81</v>
      </c>
      <c r="S206" s="20">
        <v>2025</v>
      </c>
      <c r="T206" s="3">
        <f>M206*200</f>
        <v>400</v>
      </c>
      <c r="U206" s="13" t="s">
        <v>73</v>
      </c>
      <c r="V206" s="15" t="s">
        <v>94</v>
      </c>
      <c r="W206" s="23" t="s">
        <v>93</v>
      </c>
      <c r="X206" s="40">
        <v>38089</v>
      </c>
      <c r="Y206" s="40"/>
      <c r="Z206" s="19">
        <f>M206*35000</f>
        <v>70000</v>
      </c>
      <c r="AA206" s="19">
        <f>M206*3000</f>
        <v>6000</v>
      </c>
      <c r="AB206" s="22">
        <f t="shared" si="82"/>
        <v>114089</v>
      </c>
      <c r="AC206" t="s">
        <v>70</v>
      </c>
      <c r="AD206" t="s">
        <v>1085</v>
      </c>
      <c r="AE206" t="s">
        <v>1086</v>
      </c>
      <c r="AF206" s="5" t="s">
        <v>1133</v>
      </c>
      <c r="AG206" s="6" t="s">
        <v>1082</v>
      </c>
    </row>
    <row r="207" spans="1:33" x14ac:dyDescent="0.3">
      <c r="A207">
        <v>204</v>
      </c>
      <c r="B207" s="54">
        <v>52.207583353369799</v>
      </c>
      <c r="C207" s="53">
        <v>9.9560603778816006</v>
      </c>
      <c r="D207" s="24" t="s">
        <v>881</v>
      </c>
      <c r="E207" t="s">
        <v>1132</v>
      </c>
      <c r="F207" s="7">
        <v>2</v>
      </c>
      <c r="G207" s="11">
        <v>31177</v>
      </c>
      <c r="H207" t="s">
        <v>1086</v>
      </c>
      <c r="I207" s="24"/>
      <c r="J207" t="s">
        <v>60</v>
      </c>
      <c r="K207" t="s">
        <v>59</v>
      </c>
      <c r="L207" t="s">
        <v>61</v>
      </c>
      <c r="M207">
        <v>2</v>
      </c>
      <c r="N207" t="s">
        <v>62</v>
      </c>
      <c r="O207">
        <v>22</v>
      </c>
      <c r="P207" s="3">
        <v>44</v>
      </c>
      <c r="Q207" s="3" t="s">
        <v>74</v>
      </c>
      <c r="S207" s="20">
        <v>2030</v>
      </c>
      <c r="T207" s="12">
        <f t="shared" ref="T207:T212" si="85">M207*88</f>
        <v>176</v>
      </c>
      <c r="U207" s="13" t="s">
        <v>73</v>
      </c>
      <c r="V207" s="15" t="s">
        <v>72</v>
      </c>
      <c r="W207" s="23" t="s">
        <v>71</v>
      </c>
      <c r="X207" s="40">
        <v>5570</v>
      </c>
      <c r="Y207" s="40"/>
      <c r="Z207" s="19">
        <f t="shared" ref="Z207:Z215" si="86">M205*2800</f>
        <v>11200</v>
      </c>
      <c r="AA207" s="19">
        <f t="shared" ref="AA207:AA215" si="87">M207*1700</f>
        <v>3400</v>
      </c>
      <c r="AB207" s="22">
        <f t="shared" si="82"/>
        <v>20170</v>
      </c>
      <c r="AC207" t="s">
        <v>70</v>
      </c>
      <c r="AD207" t="s">
        <v>1085</v>
      </c>
      <c r="AE207" t="s">
        <v>1086</v>
      </c>
      <c r="AF207" s="5" t="s">
        <v>1131</v>
      </c>
      <c r="AG207" s="6" t="s">
        <v>1082</v>
      </c>
    </row>
    <row r="208" spans="1:33" x14ac:dyDescent="0.3">
      <c r="A208">
        <v>205</v>
      </c>
      <c r="B208" s="54">
        <v>52.211877218877497</v>
      </c>
      <c r="C208" s="53">
        <v>9.9566920381047996</v>
      </c>
      <c r="D208" s="24" t="s">
        <v>1130</v>
      </c>
      <c r="E208" t="s">
        <v>1129</v>
      </c>
      <c r="F208" s="7">
        <v>1</v>
      </c>
      <c r="G208" s="11">
        <v>31177</v>
      </c>
      <c r="H208" t="s">
        <v>1086</v>
      </c>
      <c r="I208" s="24"/>
      <c r="J208" t="s">
        <v>111</v>
      </c>
      <c r="K208" t="s">
        <v>75</v>
      </c>
      <c r="L208" t="s">
        <v>61</v>
      </c>
      <c r="M208">
        <v>4</v>
      </c>
      <c r="N208" t="s">
        <v>62</v>
      </c>
      <c r="O208">
        <v>22</v>
      </c>
      <c r="P208" s="3">
        <v>88</v>
      </c>
      <c r="Q208" s="3" t="s">
        <v>74</v>
      </c>
      <c r="S208" s="20">
        <v>2025</v>
      </c>
      <c r="T208" s="12">
        <f t="shared" si="85"/>
        <v>352</v>
      </c>
      <c r="U208" s="13" t="s">
        <v>73</v>
      </c>
      <c r="V208" s="15" t="s">
        <v>94</v>
      </c>
      <c r="W208" s="23" t="s">
        <v>93</v>
      </c>
      <c r="X208" s="40">
        <v>37729</v>
      </c>
      <c r="Y208" s="40"/>
      <c r="Z208" s="19">
        <f t="shared" si="86"/>
        <v>5600</v>
      </c>
      <c r="AA208" s="19">
        <f t="shared" si="87"/>
        <v>6800</v>
      </c>
      <c r="AB208" s="22">
        <f t="shared" si="82"/>
        <v>50129</v>
      </c>
      <c r="AC208" t="s">
        <v>70</v>
      </c>
      <c r="AD208" t="s">
        <v>1085</v>
      </c>
      <c r="AE208" t="s">
        <v>1086</v>
      </c>
      <c r="AF208" s="5" t="s">
        <v>1128</v>
      </c>
      <c r="AG208" s="6" t="s">
        <v>1082</v>
      </c>
    </row>
    <row r="209" spans="1:33" x14ac:dyDescent="0.3">
      <c r="A209">
        <v>206</v>
      </c>
      <c r="B209" s="54">
        <v>52.210837278628603</v>
      </c>
      <c r="C209" s="53">
        <v>9.9653093051159107</v>
      </c>
      <c r="D209" s="24" t="s">
        <v>1127</v>
      </c>
      <c r="E209" t="s">
        <v>1120</v>
      </c>
      <c r="F209" s="7">
        <v>53</v>
      </c>
      <c r="G209" s="11">
        <v>31177</v>
      </c>
      <c r="H209" t="s">
        <v>1086</v>
      </c>
      <c r="I209" s="24"/>
      <c r="J209" t="s">
        <v>111</v>
      </c>
      <c r="K209" t="s">
        <v>75</v>
      </c>
      <c r="L209" t="s">
        <v>61</v>
      </c>
      <c r="M209">
        <v>4</v>
      </c>
      <c r="N209" t="s">
        <v>62</v>
      </c>
      <c r="O209">
        <v>22</v>
      </c>
      <c r="P209" s="3">
        <v>88</v>
      </c>
      <c r="Q209" s="3" t="s">
        <v>74</v>
      </c>
      <c r="S209" s="20">
        <v>2025</v>
      </c>
      <c r="T209" s="12">
        <f t="shared" si="85"/>
        <v>352</v>
      </c>
      <c r="U209" s="13" t="s">
        <v>73</v>
      </c>
      <c r="V209" s="15" t="s">
        <v>94</v>
      </c>
      <c r="W209" s="23" t="s">
        <v>93</v>
      </c>
      <c r="X209" s="40">
        <v>37729</v>
      </c>
      <c r="Y209" s="40"/>
      <c r="Z209" s="19">
        <f t="shared" si="86"/>
        <v>5600</v>
      </c>
      <c r="AA209" s="19">
        <f t="shared" si="87"/>
        <v>6800</v>
      </c>
      <c r="AB209" s="22">
        <f t="shared" si="82"/>
        <v>50129</v>
      </c>
      <c r="AC209" t="s">
        <v>70</v>
      </c>
      <c r="AD209" t="s">
        <v>1085</v>
      </c>
      <c r="AE209" t="s">
        <v>1086</v>
      </c>
      <c r="AF209" s="5" t="s">
        <v>1126</v>
      </c>
      <c r="AG209" s="6" t="s">
        <v>1082</v>
      </c>
    </row>
    <row r="210" spans="1:33" x14ac:dyDescent="0.3">
      <c r="A210">
        <v>207</v>
      </c>
      <c r="B210" s="54">
        <v>52.209546256114798</v>
      </c>
      <c r="C210" s="53">
        <v>9.9649606179446195</v>
      </c>
      <c r="D210" s="24" t="s">
        <v>1125</v>
      </c>
      <c r="E210" t="s">
        <v>1120</v>
      </c>
      <c r="F210" s="7">
        <v>40</v>
      </c>
      <c r="G210" s="11">
        <v>31177</v>
      </c>
      <c r="H210" t="s">
        <v>1086</v>
      </c>
      <c r="I210" s="24"/>
      <c r="J210" t="s">
        <v>60</v>
      </c>
      <c r="K210" t="s">
        <v>75</v>
      </c>
      <c r="L210" t="s">
        <v>61</v>
      </c>
      <c r="M210">
        <v>2</v>
      </c>
      <c r="N210" t="s">
        <v>62</v>
      </c>
      <c r="O210">
        <v>22</v>
      </c>
      <c r="P210" s="3">
        <v>44</v>
      </c>
      <c r="Q210" s="3" t="s">
        <v>74</v>
      </c>
      <c r="S210" s="20">
        <v>2025</v>
      </c>
      <c r="T210" s="12">
        <f t="shared" si="85"/>
        <v>176</v>
      </c>
      <c r="U210" s="13" t="s">
        <v>73</v>
      </c>
      <c r="V210" s="15" t="s">
        <v>72</v>
      </c>
      <c r="W210" s="23" t="s">
        <v>71</v>
      </c>
      <c r="X210" s="40">
        <v>5570</v>
      </c>
      <c r="Y210" s="40"/>
      <c r="Z210" s="19">
        <f t="shared" si="86"/>
        <v>11200</v>
      </c>
      <c r="AA210" s="19">
        <f t="shared" si="87"/>
        <v>3400</v>
      </c>
      <c r="AB210" s="22">
        <f t="shared" si="82"/>
        <v>20170</v>
      </c>
      <c r="AC210" t="s">
        <v>70</v>
      </c>
      <c r="AD210" t="s">
        <v>1085</v>
      </c>
      <c r="AE210" t="s">
        <v>1086</v>
      </c>
      <c r="AF210" s="5" t="s">
        <v>1124</v>
      </c>
      <c r="AG210" s="6" t="s">
        <v>1082</v>
      </c>
    </row>
    <row r="211" spans="1:33" x14ac:dyDescent="0.3">
      <c r="A211">
        <v>208</v>
      </c>
      <c r="B211" s="54">
        <v>52.214129861156202</v>
      </c>
      <c r="C211" s="53">
        <v>9.9449690264824095</v>
      </c>
      <c r="D211" s="24" t="s">
        <v>1123</v>
      </c>
      <c r="E211" t="s">
        <v>450</v>
      </c>
      <c r="G211" s="11">
        <v>31177</v>
      </c>
      <c r="H211" t="s">
        <v>1086</v>
      </c>
      <c r="I211" s="24"/>
      <c r="J211" t="s">
        <v>60</v>
      </c>
      <c r="K211" t="s">
        <v>75</v>
      </c>
      <c r="L211" t="s">
        <v>61</v>
      </c>
      <c r="M211">
        <v>2</v>
      </c>
      <c r="N211" t="s">
        <v>62</v>
      </c>
      <c r="O211">
        <v>22</v>
      </c>
      <c r="P211" s="3">
        <v>44</v>
      </c>
      <c r="Q211" s="3" t="s">
        <v>74</v>
      </c>
      <c r="S211" s="20">
        <v>2025</v>
      </c>
      <c r="T211" s="12">
        <f t="shared" si="85"/>
        <v>176</v>
      </c>
      <c r="U211" s="13" t="s">
        <v>73</v>
      </c>
      <c r="V211" s="15" t="s">
        <v>72</v>
      </c>
      <c r="W211" s="23" t="s">
        <v>71</v>
      </c>
      <c r="X211" s="40">
        <v>5570</v>
      </c>
      <c r="Y211" s="40"/>
      <c r="Z211" s="19">
        <f t="shared" si="86"/>
        <v>11200</v>
      </c>
      <c r="AA211" s="19">
        <f t="shared" si="87"/>
        <v>3400</v>
      </c>
      <c r="AB211" s="22">
        <f t="shared" si="82"/>
        <v>20170</v>
      </c>
      <c r="AC211" t="s">
        <v>70</v>
      </c>
      <c r="AD211" t="s">
        <v>1085</v>
      </c>
      <c r="AE211" t="s">
        <v>1086</v>
      </c>
      <c r="AF211" s="5" t="s">
        <v>1122</v>
      </c>
      <c r="AG211" s="6" t="s">
        <v>1082</v>
      </c>
    </row>
    <row r="212" spans="1:33" x14ac:dyDescent="0.3">
      <c r="A212">
        <v>209</v>
      </c>
      <c r="B212" s="54">
        <v>52.206564680755299</v>
      </c>
      <c r="C212" s="53">
        <v>9.9646186362950395</v>
      </c>
      <c r="D212" s="24" t="s">
        <v>1121</v>
      </c>
      <c r="E212" t="s">
        <v>1120</v>
      </c>
      <c r="F212" s="7">
        <v>6</v>
      </c>
      <c r="G212" s="11">
        <v>31177</v>
      </c>
      <c r="H212" t="s">
        <v>1086</v>
      </c>
      <c r="I212" s="24"/>
      <c r="J212" t="s">
        <v>60</v>
      </c>
      <c r="K212" t="s">
        <v>75</v>
      </c>
      <c r="L212" t="s">
        <v>61</v>
      </c>
      <c r="M212">
        <v>2</v>
      </c>
      <c r="N212" t="s">
        <v>62</v>
      </c>
      <c r="O212">
        <v>22</v>
      </c>
      <c r="P212" s="3">
        <v>44</v>
      </c>
      <c r="Q212" s="3" t="s">
        <v>74</v>
      </c>
      <c r="S212" s="20">
        <v>2025</v>
      </c>
      <c r="T212" s="12">
        <f t="shared" si="85"/>
        <v>176</v>
      </c>
      <c r="U212" s="13" t="s">
        <v>73</v>
      </c>
      <c r="V212" s="15" t="s">
        <v>72</v>
      </c>
      <c r="W212" s="23" t="s">
        <v>71</v>
      </c>
      <c r="X212" s="40">
        <v>5570</v>
      </c>
      <c r="Y212" s="40"/>
      <c r="Z212" s="19">
        <f t="shared" si="86"/>
        <v>5600</v>
      </c>
      <c r="AA212" s="19">
        <f t="shared" si="87"/>
        <v>3400</v>
      </c>
      <c r="AB212" s="22">
        <f t="shared" si="82"/>
        <v>14570</v>
      </c>
      <c r="AC212" t="s">
        <v>70</v>
      </c>
      <c r="AD212" t="s">
        <v>1085</v>
      </c>
      <c r="AE212" t="s">
        <v>1086</v>
      </c>
      <c r="AF212" s="5" t="s">
        <v>1119</v>
      </c>
      <c r="AG212" s="6" t="s">
        <v>1082</v>
      </c>
    </row>
    <row r="213" spans="1:33" x14ac:dyDescent="0.3">
      <c r="A213">
        <v>210</v>
      </c>
      <c r="B213" s="54">
        <v>52.205849664638201</v>
      </c>
      <c r="C213" s="53">
        <v>9.9635095428676301</v>
      </c>
      <c r="D213" s="24" t="s">
        <v>1118</v>
      </c>
      <c r="E213" t="s">
        <v>1117</v>
      </c>
      <c r="F213" s="7">
        <v>3</v>
      </c>
      <c r="G213" s="11">
        <v>31177</v>
      </c>
      <c r="H213" t="s">
        <v>1086</v>
      </c>
      <c r="I213" s="24"/>
      <c r="J213" t="s">
        <v>60</v>
      </c>
      <c r="K213" t="s">
        <v>75</v>
      </c>
      <c r="L213" t="s">
        <v>61</v>
      </c>
      <c r="M213">
        <v>2</v>
      </c>
      <c r="N213" t="s">
        <v>62</v>
      </c>
      <c r="O213">
        <v>11</v>
      </c>
      <c r="P213" s="3">
        <v>22</v>
      </c>
      <c r="Q213" s="3" t="s">
        <v>74</v>
      </c>
      <c r="S213" s="20">
        <v>2028</v>
      </c>
      <c r="T213" s="3">
        <f t="shared" ref="T213:T214" si="88">M213*44</f>
        <v>88</v>
      </c>
      <c r="U213" s="13" t="s">
        <v>73</v>
      </c>
      <c r="V213" s="15" t="s">
        <v>72</v>
      </c>
      <c r="W213" s="23" t="s">
        <v>71</v>
      </c>
      <c r="X213" s="40">
        <v>5150</v>
      </c>
      <c r="Y213" s="40"/>
      <c r="Z213" s="19">
        <f t="shared" si="86"/>
        <v>5600</v>
      </c>
      <c r="AA213" s="19">
        <f t="shared" si="87"/>
        <v>3400</v>
      </c>
      <c r="AB213" s="22">
        <f t="shared" si="82"/>
        <v>14150</v>
      </c>
      <c r="AC213" t="s">
        <v>70</v>
      </c>
      <c r="AD213" t="s">
        <v>1085</v>
      </c>
      <c r="AE213" t="s">
        <v>1086</v>
      </c>
      <c r="AF213" s="5" t="s">
        <v>1116</v>
      </c>
      <c r="AG213" s="6" t="s">
        <v>1082</v>
      </c>
    </row>
    <row r="214" spans="1:33" x14ac:dyDescent="0.3">
      <c r="A214">
        <v>211</v>
      </c>
      <c r="B214" s="54">
        <v>52.207488123483301</v>
      </c>
      <c r="C214" s="53">
        <v>9.96921602636416</v>
      </c>
      <c r="D214" s="24" t="s">
        <v>1115</v>
      </c>
      <c r="E214" t="s">
        <v>1108</v>
      </c>
      <c r="F214" s="7" t="s">
        <v>225</v>
      </c>
      <c r="G214" s="11">
        <v>31177</v>
      </c>
      <c r="H214" t="s">
        <v>1086</v>
      </c>
      <c r="I214" s="24"/>
      <c r="J214" t="s">
        <v>111</v>
      </c>
      <c r="K214" t="s">
        <v>75</v>
      </c>
      <c r="L214" t="s">
        <v>61</v>
      </c>
      <c r="M214">
        <v>2</v>
      </c>
      <c r="N214" t="s">
        <v>62</v>
      </c>
      <c r="O214">
        <v>11</v>
      </c>
      <c r="P214" s="3">
        <v>22</v>
      </c>
      <c r="Q214" s="3" t="s">
        <v>74</v>
      </c>
      <c r="S214" s="20">
        <v>2028</v>
      </c>
      <c r="T214" s="3">
        <f t="shared" si="88"/>
        <v>88</v>
      </c>
      <c r="U214" s="13" t="s">
        <v>73</v>
      </c>
      <c r="V214" s="15" t="s">
        <v>72</v>
      </c>
      <c r="W214" s="23" t="s">
        <v>71</v>
      </c>
      <c r="X214" s="40">
        <v>5150</v>
      </c>
      <c r="Y214" s="40"/>
      <c r="Z214" s="19">
        <f t="shared" si="86"/>
        <v>5600</v>
      </c>
      <c r="AA214" s="19">
        <f t="shared" si="87"/>
        <v>3400</v>
      </c>
      <c r="AB214" s="22">
        <f t="shared" si="82"/>
        <v>14150</v>
      </c>
      <c r="AC214" t="s">
        <v>70</v>
      </c>
      <c r="AD214" t="s">
        <v>1085</v>
      </c>
      <c r="AE214" t="s">
        <v>1086</v>
      </c>
      <c r="AF214" s="5" t="s">
        <v>1114</v>
      </c>
      <c r="AG214" s="6" t="s">
        <v>1082</v>
      </c>
    </row>
    <row r="215" spans="1:33" x14ac:dyDescent="0.3">
      <c r="A215">
        <v>212</v>
      </c>
      <c r="B215" s="54">
        <v>52.218275849187698</v>
      </c>
      <c r="C215" s="53">
        <v>9.9722093716256097</v>
      </c>
      <c r="D215" s="24" t="s">
        <v>1113</v>
      </c>
      <c r="E215" t="s">
        <v>1112</v>
      </c>
      <c r="F215" s="7">
        <v>1</v>
      </c>
      <c r="G215" s="11">
        <v>31177</v>
      </c>
      <c r="H215" t="s">
        <v>1086</v>
      </c>
      <c r="I215" s="24"/>
      <c r="J215" t="s">
        <v>239</v>
      </c>
      <c r="K215" t="s">
        <v>75</v>
      </c>
      <c r="L215" t="s">
        <v>61</v>
      </c>
      <c r="M215">
        <v>6</v>
      </c>
      <c r="N215" t="s">
        <v>62</v>
      </c>
      <c r="O215">
        <v>3.7</v>
      </c>
      <c r="P215" s="3">
        <v>22.200000000000003</v>
      </c>
      <c r="Q215" s="3" t="s">
        <v>74</v>
      </c>
      <c r="S215" s="20">
        <v>2030</v>
      </c>
      <c r="T215" s="68">
        <f>M215*14.6666</f>
        <v>87.999600000000001</v>
      </c>
      <c r="U215" s="13" t="s">
        <v>73</v>
      </c>
      <c r="V215" s="15" t="s">
        <v>72</v>
      </c>
      <c r="W215" s="23" t="s">
        <v>71</v>
      </c>
      <c r="X215" s="40">
        <v>5150</v>
      </c>
      <c r="Y215" s="40"/>
      <c r="Z215" s="19">
        <f t="shared" si="86"/>
        <v>5600</v>
      </c>
      <c r="AA215" s="19">
        <f t="shared" si="87"/>
        <v>10200</v>
      </c>
      <c r="AB215" s="22">
        <f t="shared" si="82"/>
        <v>20950</v>
      </c>
      <c r="AC215" t="s">
        <v>70</v>
      </c>
      <c r="AD215" t="s">
        <v>1085</v>
      </c>
      <c r="AE215" t="s">
        <v>1086</v>
      </c>
      <c r="AF215" s="5" t="s">
        <v>1111</v>
      </c>
      <c r="AG215" s="6" t="s">
        <v>1082</v>
      </c>
    </row>
    <row r="216" spans="1:33" x14ac:dyDescent="0.3">
      <c r="A216">
        <v>213</v>
      </c>
      <c r="B216" s="60">
        <v>52.207276</v>
      </c>
      <c r="C216" s="53">
        <v>9.9658730000000002</v>
      </c>
      <c r="D216" s="24" t="s">
        <v>1109</v>
      </c>
      <c r="E216" t="s">
        <v>1108</v>
      </c>
      <c r="F216" s="7">
        <v>1</v>
      </c>
      <c r="G216" s="11">
        <v>31177</v>
      </c>
      <c r="H216" t="s">
        <v>1086</v>
      </c>
      <c r="I216" s="24"/>
      <c r="J216" t="s">
        <v>111</v>
      </c>
      <c r="K216" t="s">
        <v>75</v>
      </c>
      <c r="L216" t="s">
        <v>83</v>
      </c>
      <c r="M216">
        <v>2</v>
      </c>
      <c r="N216" t="s">
        <v>109</v>
      </c>
      <c r="O216">
        <v>50</v>
      </c>
      <c r="P216" s="3">
        <v>100</v>
      </c>
      <c r="Q216" s="3" t="s">
        <v>81</v>
      </c>
      <c r="S216" s="30" t="s">
        <v>80</v>
      </c>
      <c r="T216" s="27">
        <f>M216*200</f>
        <v>400</v>
      </c>
      <c r="U216" s="29" t="s">
        <v>73</v>
      </c>
      <c r="V216" s="28"/>
      <c r="W216" s="30"/>
      <c r="X216" s="26"/>
      <c r="Y216" s="26"/>
      <c r="Z216" s="26"/>
      <c r="AA216" s="26"/>
      <c r="AB216" s="25">
        <f t="shared" si="82"/>
        <v>0</v>
      </c>
      <c r="AC216" t="s">
        <v>70</v>
      </c>
      <c r="AD216" t="s">
        <v>1085</v>
      </c>
      <c r="AE216" t="s">
        <v>1086</v>
      </c>
      <c r="AF216" s="5" t="s">
        <v>1110</v>
      </c>
      <c r="AG216" s="6" t="s">
        <v>1082</v>
      </c>
    </row>
    <row r="217" spans="1:33" x14ac:dyDescent="0.3">
      <c r="A217">
        <v>214</v>
      </c>
      <c r="B217" s="60">
        <v>52.207276</v>
      </c>
      <c r="C217" s="53">
        <v>9.9658730000000002</v>
      </c>
      <c r="D217" s="24" t="s">
        <v>1109</v>
      </c>
      <c r="E217" t="s">
        <v>1108</v>
      </c>
      <c r="F217" s="7">
        <v>1</v>
      </c>
      <c r="G217" s="11">
        <v>31177</v>
      </c>
      <c r="H217" t="s">
        <v>1086</v>
      </c>
      <c r="I217" s="24"/>
      <c r="J217" t="s">
        <v>111</v>
      </c>
      <c r="K217" t="s">
        <v>75</v>
      </c>
      <c r="L217" t="s">
        <v>61</v>
      </c>
      <c r="M217">
        <v>1</v>
      </c>
      <c r="N217" t="s">
        <v>62</v>
      </c>
      <c r="O217">
        <v>22</v>
      </c>
      <c r="P217" s="3">
        <v>22</v>
      </c>
      <c r="Q217" s="3" t="s">
        <v>63</v>
      </c>
      <c r="S217" s="30" t="s">
        <v>80</v>
      </c>
      <c r="T217" s="70">
        <f>M217*88</f>
        <v>88</v>
      </c>
      <c r="U217" s="29" t="s">
        <v>73</v>
      </c>
      <c r="V217" s="28"/>
      <c r="W217" s="30"/>
      <c r="X217" s="26"/>
      <c r="Y217" s="26"/>
      <c r="Z217" s="26"/>
      <c r="AA217" s="26"/>
      <c r="AB217" s="25">
        <f t="shared" si="82"/>
        <v>0</v>
      </c>
      <c r="AC217" t="s">
        <v>70</v>
      </c>
      <c r="AD217" t="s">
        <v>1085</v>
      </c>
      <c r="AE217" t="s">
        <v>1086</v>
      </c>
      <c r="AF217" s="5" t="s">
        <v>1107</v>
      </c>
      <c r="AG217" s="6" t="s">
        <v>1082</v>
      </c>
    </row>
    <row r="218" spans="1:33" x14ac:dyDescent="0.3">
      <c r="A218">
        <v>215</v>
      </c>
      <c r="B218" s="54">
        <v>52.2093669133668</v>
      </c>
      <c r="C218" s="53">
        <v>9.9633730657504795</v>
      </c>
      <c r="D218" s="24" t="s">
        <v>1085</v>
      </c>
      <c r="E218" t="s">
        <v>1106</v>
      </c>
      <c r="F218" s="7">
        <v>27</v>
      </c>
      <c r="G218" s="11">
        <v>31177</v>
      </c>
      <c r="H218" t="s">
        <v>1086</v>
      </c>
      <c r="I218" s="24"/>
      <c r="J218" t="s">
        <v>60</v>
      </c>
      <c r="K218" t="s">
        <v>59</v>
      </c>
      <c r="L218" t="s">
        <v>61</v>
      </c>
      <c r="M218">
        <v>1</v>
      </c>
      <c r="N218" t="s">
        <v>62</v>
      </c>
      <c r="O218">
        <v>11</v>
      </c>
      <c r="P218" s="3">
        <v>11</v>
      </c>
      <c r="Q218" s="3" t="s">
        <v>63</v>
      </c>
      <c r="S218" s="30" t="s">
        <v>80</v>
      </c>
      <c r="T218" s="27">
        <f t="shared" ref="T218:T220" si="89">M218*44</f>
        <v>44</v>
      </c>
      <c r="U218" s="29" t="s">
        <v>73</v>
      </c>
      <c r="V218" s="28"/>
      <c r="W218" s="30"/>
      <c r="X218" s="26"/>
      <c r="Y218" s="26"/>
      <c r="Z218" s="26"/>
      <c r="AA218" s="26"/>
      <c r="AB218" s="25">
        <f t="shared" si="82"/>
        <v>0</v>
      </c>
      <c r="AC218" t="s">
        <v>70</v>
      </c>
      <c r="AD218" t="s">
        <v>1085</v>
      </c>
      <c r="AE218" t="s">
        <v>1086</v>
      </c>
      <c r="AF218" s="5" t="s">
        <v>1105</v>
      </c>
      <c r="AG218" s="6" t="s">
        <v>1082</v>
      </c>
    </row>
    <row r="219" spans="1:33" x14ac:dyDescent="0.3">
      <c r="A219">
        <v>216</v>
      </c>
      <c r="B219" s="54">
        <v>52.187604719224403</v>
      </c>
      <c r="C219" s="53">
        <v>10.000364754655401</v>
      </c>
      <c r="D219" s="24" t="s">
        <v>1104</v>
      </c>
      <c r="E219" t="s">
        <v>1103</v>
      </c>
      <c r="F219" s="7">
        <v>19</v>
      </c>
      <c r="G219" s="11">
        <v>31177</v>
      </c>
      <c r="H219" t="s">
        <v>1086</v>
      </c>
      <c r="I219" s="24"/>
      <c r="J219" t="s">
        <v>60</v>
      </c>
      <c r="K219" t="s">
        <v>75</v>
      </c>
      <c r="L219" t="s">
        <v>61</v>
      </c>
      <c r="M219">
        <v>3</v>
      </c>
      <c r="N219" t="s">
        <v>62</v>
      </c>
      <c r="O219">
        <v>11</v>
      </c>
      <c r="P219" s="3">
        <v>33</v>
      </c>
      <c r="Q219" s="3" t="s">
        <v>74</v>
      </c>
      <c r="S219" s="20">
        <v>2025</v>
      </c>
      <c r="T219" s="3">
        <f t="shared" si="89"/>
        <v>132</v>
      </c>
      <c r="U219" s="13" t="s">
        <v>73</v>
      </c>
      <c r="V219" s="15" t="s">
        <v>72</v>
      </c>
      <c r="W219" s="23" t="s">
        <v>71</v>
      </c>
      <c r="X219" s="40">
        <v>5240</v>
      </c>
      <c r="Y219" s="40"/>
      <c r="Z219" s="19">
        <f t="shared" ref="Z219:Z224" si="90">M217*2800</f>
        <v>2800</v>
      </c>
      <c r="AA219" s="19">
        <f t="shared" ref="AA219:AA224" si="91">M219*1700</f>
        <v>5100</v>
      </c>
      <c r="AB219" s="22">
        <f t="shared" si="82"/>
        <v>13140</v>
      </c>
      <c r="AC219" t="s">
        <v>70</v>
      </c>
      <c r="AD219" t="s">
        <v>1085</v>
      </c>
      <c r="AE219" t="s">
        <v>1102</v>
      </c>
      <c r="AF219" s="5" t="s">
        <v>1101</v>
      </c>
      <c r="AG219" s="6" t="s">
        <v>1082</v>
      </c>
    </row>
    <row r="220" spans="1:33" x14ac:dyDescent="0.3">
      <c r="A220">
        <v>217</v>
      </c>
      <c r="B220" s="54">
        <v>52.201793654990801</v>
      </c>
      <c r="C220" s="53">
        <v>10.0396859388126</v>
      </c>
      <c r="D220" s="24" t="s">
        <v>307</v>
      </c>
      <c r="E220" t="s">
        <v>1100</v>
      </c>
      <c r="F220" s="7">
        <v>34</v>
      </c>
      <c r="G220" s="11">
        <v>31177</v>
      </c>
      <c r="H220" t="s">
        <v>1086</v>
      </c>
      <c r="I220" s="24"/>
      <c r="J220" t="s">
        <v>60</v>
      </c>
      <c r="K220" t="s">
        <v>59</v>
      </c>
      <c r="L220" t="s">
        <v>61</v>
      </c>
      <c r="M220">
        <v>2</v>
      </c>
      <c r="N220" t="s">
        <v>62</v>
      </c>
      <c r="O220">
        <v>11</v>
      </c>
      <c r="P220" s="3">
        <v>22</v>
      </c>
      <c r="Q220" s="3" t="s">
        <v>74</v>
      </c>
      <c r="S220" s="20">
        <v>2028</v>
      </c>
      <c r="T220" s="3">
        <f t="shared" si="89"/>
        <v>88</v>
      </c>
      <c r="U220" s="13" t="s">
        <v>73</v>
      </c>
      <c r="V220" s="15" t="s">
        <v>72</v>
      </c>
      <c r="W220" s="23" t="s">
        <v>71</v>
      </c>
      <c r="X220" s="40">
        <v>5150</v>
      </c>
      <c r="Y220" s="40"/>
      <c r="Z220" s="19">
        <f t="shared" si="90"/>
        <v>2800</v>
      </c>
      <c r="AA220" s="19">
        <f t="shared" si="91"/>
        <v>3400</v>
      </c>
      <c r="AB220" s="22">
        <f t="shared" si="82"/>
        <v>11350</v>
      </c>
      <c r="AC220" t="s">
        <v>70</v>
      </c>
      <c r="AD220" t="s">
        <v>1085</v>
      </c>
      <c r="AE220" t="s">
        <v>1099</v>
      </c>
      <c r="AF220" s="5" t="s">
        <v>1098</v>
      </c>
      <c r="AG220" s="6" t="s">
        <v>1082</v>
      </c>
    </row>
    <row r="221" spans="1:33" x14ac:dyDescent="0.3">
      <c r="A221">
        <v>218</v>
      </c>
      <c r="B221" s="54">
        <v>52.214219001227498</v>
      </c>
      <c r="C221" s="53">
        <v>9.9250992673237608</v>
      </c>
      <c r="D221" s="24" t="s">
        <v>1097</v>
      </c>
      <c r="E221" t="s">
        <v>129</v>
      </c>
      <c r="F221" s="7">
        <v>10</v>
      </c>
      <c r="G221" s="11">
        <v>31177</v>
      </c>
      <c r="H221" t="s">
        <v>1086</v>
      </c>
      <c r="I221" s="24"/>
      <c r="J221" t="s">
        <v>60</v>
      </c>
      <c r="K221" t="s">
        <v>75</v>
      </c>
      <c r="L221" t="s">
        <v>61</v>
      </c>
      <c r="M221">
        <v>2</v>
      </c>
      <c r="N221" t="s">
        <v>62</v>
      </c>
      <c r="O221">
        <v>22</v>
      </c>
      <c r="P221" s="3">
        <v>44</v>
      </c>
      <c r="Q221" s="3" t="s">
        <v>74</v>
      </c>
      <c r="S221" s="20">
        <v>2025</v>
      </c>
      <c r="T221" s="12">
        <f>M221*88</f>
        <v>176</v>
      </c>
      <c r="U221" s="13" t="s">
        <v>73</v>
      </c>
      <c r="V221" s="15" t="s">
        <v>72</v>
      </c>
      <c r="W221" s="23" t="s">
        <v>71</v>
      </c>
      <c r="X221" s="40">
        <v>5570</v>
      </c>
      <c r="Y221" s="40"/>
      <c r="Z221" s="19">
        <f t="shared" si="90"/>
        <v>8400</v>
      </c>
      <c r="AA221" s="19">
        <f t="shared" si="91"/>
        <v>3400</v>
      </c>
      <c r="AB221" s="22">
        <f t="shared" si="82"/>
        <v>17370</v>
      </c>
      <c r="AC221" t="s">
        <v>70</v>
      </c>
      <c r="AD221" t="s">
        <v>1085</v>
      </c>
      <c r="AE221" t="s">
        <v>1093</v>
      </c>
      <c r="AF221" s="5" t="s">
        <v>1096</v>
      </c>
      <c r="AG221" s="6" t="s">
        <v>1082</v>
      </c>
    </row>
    <row r="222" spans="1:33" x14ac:dyDescent="0.3">
      <c r="A222">
        <v>219</v>
      </c>
      <c r="B222" s="54">
        <v>52.211826118981797</v>
      </c>
      <c r="C222" s="53">
        <v>9.92619092639287</v>
      </c>
      <c r="D222" s="24" t="s">
        <v>1095</v>
      </c>
      <c r="E222" t="s">
        <v>1094</v>
      </c>
      <c r="F222" s="7">
        <v>1</v>
      </c>
      <c r="G222" s="11">
        <v>31177</v>
      </c>
      <c r="H222" t="s">
        <v>1086</v>
      </c>
      <c r="I222" s="24"/>
      <c r="J222" t="s">
        <v>60</v>
      </c>
      <c r="K222" t="s">
        <v>75</v>
      </c>
      <c r="L222" t="s">
        <v>61</v>
      </c>
      <c r="M222">
        <v>2</v>
      </c>
      <c r="N222" t="s">
        <v>62</v>
      </c>
      <c r="O222">
        <v>11</v>
      </c>
      <c r="P222" s="3">
        <v>22</v>
      </c>
      <c r="Q222" s="3" t="s">
        <v>74</v>
      </c>
      <c r="S222" s="20">
        <v>2030</v>
      </c>
      <c r="T222" s="3">
        <f>M222*44</f>
        <v>88</v>
      </c>
      <c r="U222" s="13" t="s">
        <v>73</v>
      </c>
      <c r="V222" s="15" t="s">
        <v>72</v>
      </c>
      <c r="W222" s="23" t="s">
        <v>71</v>
      </c>
      <c r="X222" s="40">
        <v>5150</v>
      </c>
      <c r="Y222" s="40"/>
      <c r="Z222" s="19">
        <f t="shared" si="90"/>
        <v>5600</v>
      </c>
      <c r="AA222" s="19">
        <f t="shared" si="91"/>
        <v>3400</v>
      </c>
      <c r="AB222" s="22">
        <f t="shared" si="82"/>
        <v>14150</v>
      </c>
      <c r="AC222" t="s">
        <v>70</v>
      </c>
      <c r="AD222" t="s">
        <v>1085</v>
      </c>
      <c r="AE222" t="s">
        <v>1093</v>
      </c>
      <c r="AF222" s="5" t="s">
        <v>1092</v>
      </c>
      <c r="AG222" s="6" t="s">
        <v>1082</v>
      </c>
    </row>
    <row r="223" spans="1:33" x14ac:dyDescent="0.3">
      <c r="A223">
        <v>220</v>
      </c>
      <c r="B223" s="54">
        <v>52.195169540434399</v>
      </c>
      <c r="C223" s="53">
        <v>10.033957582300101</v>
      </c>
      <c r="D223" s="24" t="s">
        <v>307</v>
      </c>
      <c r="E223" t="s">
        <v>1091</v>
      </c>
      <c r="F223" s="7" t="s">
        <v>293</v>
      </c>
      <c r="G223" s="11">
        <v>31177</v>
      </c>
      <c r="H223" t="s">
        <v>1086</v>
      </c>
      <c r="I223" s="24"/>
      <c r="J223" t="s">
        <v>60</v>
      </c>
      <c r="K223" t="s">
        <v>59</v>
      </c>
      <c r="L223" t="s">
        <v>61</v>
      </c>
      <c r="M223">
        <v>2</v>
      </c>
      <c r="N223" t="s">
        <v>62</v>
      </c>
      <c r="O223">
        <v>22</v>
      </c>
      <c r="P223" s="3">
        <v>44</v>
      </c>
      <c r="Q223" s="3" t="s">
        <v>74</v>
      </c>
      <c r="S223" s="20">
        <v>2025</v>
      </c>
      <c r="T223" s="12">
        <f t="shared" ref="T223:T225" si="92">M223*88</f>
        <v>176</v>
      </c>
      <c r="U223" s="13" t="s">
        <v>73</v>
      </c>
      <c r="V223" s="15" t="s">
        <v>72</v>
      </c>
      <c r="W223" s="23" t="s">
        <v>71</v>
      </c>
      <c r="X223" s="40">
        <v>5570</v>
      </c>
      <c r="Y223" s="40"/>
      <c r="Z223" s="19">
        <f t="shared" si="90"/>
        <v>5600</v>
      </c>
      <c r="AA223" s="19">
        <f t="shared" si="91"/>
        <v>3400</v>
      </c>
      <c r="AB223" s="22">
        <f t="shared" si="82"/>
        <v>14570</v>
      </c>
      <c r="AC223" t="s">
        <v>70</v>
      </c>
      <c r="AD223" t="s">
        <v>1085</v>
      </c>
      <c r="AE223" t="s">
        <v>1090</v>
      </c>
      <c r="AF223" s="5" t="s">
        <v>1089</v>
      </c>
      <c r="AG223" s="6" t="s">
        <v>1082</v>
      </c>
    </row>
    <row r="224" spans="1:33" x14ac:dyDescent="0.3">
      <c r="A224">
        <v>221</v>
      </c>
      <c r="B224" s="54">
        <v>52.222861575448398</v>
      </c>
      <c r="C224" s="53">
        <v>10.0351979052166</v>
      </c>
      <c r="D224" s="24" t="s">
        <v>1088</v>
      </c>
      <c r="E224" t="s">
        <v>1087</v>
      </c>
      <c r="F224" s="7">
        <v>6</v>
      </c>
      <c r="G224" s="11">
        <v>31177</v>
      </c>
      <c r="H224" t="s">
        <v>1086</v>
      </c>
      <c r="I224" s="24"/>
      <c r="J224" t="s">
        <v>60</v>
      </c>
      <c r="K224" t="s">
        <v>59</v>
      </c>
      <c r="L224" t="s">
        <v>61</v>
      </c>
      <c r="M224">
        <v>2</v>
      </c>
      <c r="N224" t="s">
        <v>62</v>
      </c>
      <c r="O224">
        <v>22</v>
      </c>
      <c r="P224" s="3">
        <v>44</v>
      </c>
      <c r="Q224" s="3" t="s">
        <v>74</v>
      </c>
      <c r="S224" s="20">
        <v>2025</v>
      </c>
      <c r="T224" s="12">
        <f t="shared" si="92"/>
        <v>176</v>
      </c>
      <c r="U224" s="13" t="s">
        <v>73</v>
      </c>
      <c r="V224" s="15" t="s">
        <v>72</v>
      </c>
      <c r="W224" s="23" t="s">
        <v>71</v>
      </c>
      <c r="X224" s="40">
        <v>5570</v>
      </c>
      <c r="Y224" s="40"/>
      <c r="Z224" s="19">
        <f t="shared" si="90"/>
        <v>5600</v>
      </c>
      <c r="AA224" s="19">
        <f t="shared" si="91"/>
        <v>3400</v>
      </c>
      <c r="AB224" s="22">
        <f t="shared" si="82"/>
        <v>14570</v>
      </c>
      <c r="AC224" t="s">
        <v>70</v>
      </c>
      <c r="AD224" t="s">
        <v>1085</v>
      </c>
      <c r="AE224" t="s">
        <v>1084</v>
      </c>
      <c r="AF224" s="5" t="s">
        <v>1083</v>
      </c>
      <c r="AG224" s="6" t="s">
        <v>1082</v>
      </c>
    </row>
    <row r="225" spans="1:33" x14ac:dyDescent="0.3">
      <c r="A225">
        <v>222</v>
      </c>
      <c r="B225" s="54">
        <v>52.173199478229499</v>
      </c>
      <c r="C225" s="53">
        <v>9.9724635660921201</v>
      </c>
      <c r="D225" s="24" t="s">
        <v>1081</v>
      </c>
      <c r="E225" t="s">
        <v>1080</v>
      </c>
      <c r="F225" s="7">
        <v>26</v>
      </c>
      <c r="G225" s="11" t="s">
        <v>960</v>
      </c>
      <c r="H225" t="s">
        <v>912</v>
      </c>
      <c r="I225"/>
      <c r="J225" t="s">
        <v>60</v>
      </c>
      <c r="K225"/>
      <c r="L225" t="s">
        <v>61</v>
      </c>
      <c r="M225">
        <v>2</v>
      </c>
      <c r="N225" t="s">
        <v>62</v>
      </c>
      <c r="O225">
        <v>22</v>
      </c>
      <c r="P225" s="3">
        <v>44</v>
      </c>
      <c r="Q225" s="3" t="s">
        <v>63</v>
      </c>
      <c r="S225" s="30" t="s">
        <v>80</v>
      </c>
      <c r="T225" s="70">
        <f t="shared" si="92"/>
        <v>176</v>
      </c>
      <c r="U225" s="29" t="s">
        <v>911</v>
      </c>
      <c r="V225" s="33" t="s">
        <v>1079</v>
      </c>
      <c r="W225" s="30"/>
      <c r="X225" s="26"/>
      <c r="Y225" s="26"/>
      <c r="Z225" s="26"/>
      <c r="AA225" s="26"/>
      <c r="AB225" s="25">
        <f t="shared" si="82"/>
        <v>0</v>
      </c>
      <c r="AC225" t="s">
        <v>70</v>
      </c>
      <c r="AD225" t="s">
        <v>910</v>
      </c>
      <c r="AE225" t="s">
        <v>1075</v>
      </c>
      <c r="AF225" s="5" t="s">
        <v>1078</v>
      </c>
      <c r="AG225" s="6" t="s">
        <v>907</v>
      </c>
    </row>
    <row r="226" spans="1:33" x14ac:dyDescent="0.3">
      <c r="A226">
        <v>223</v>
      </c>
      <c r="B226" s="54">
        <v>52.175739007080097</v>
      </c>
      <c r="C226" s="53">
        <v>9.9623909935831705</v>
      </c>
      <c r="D226" s="24" t="s">
        <v>1077</v>
      </c>
      <c r="E226" t="s">
        <v>1076</v>
      </c>
      <c r="F226" s="7">
        <v>185</v>
      </c>
      <c r="G226" s="11" t="s">
        <v>960</v>
      </c>
      <c r="H226" t="s">
        <v>912</v>
      </c>
      <c r="I226"/>
      <c r="J226" t="s">
        <v>111</v>
      </c>
      <c r="K226" t="s">
        <v>102</v>
      </c>
      <c r="L226" t="s">
        <v>61</v>
      </c>
      <c r="M226">
        <v>2</v>
      </c>
      <c r="N226" t="s">
        <v>62</v>
      </c>
      <c r="O226">
        <v>11</v>
      </c>
      <c r="P226" s="3">
        <v>22</v>
      </c>
      <c r="Q226" s="3" t="s">
        <v>63</v>
      </c>
      <c r="S226" s="30" t="s">
        <v>80</v>
      </c>
      <c r="T226" s="27">
        <f>M226*44</f>
        <v>88</v>
      </c>
      <c r="U226" s="29" t="s">
        <v>911</v>
      </c>
      <c r="V226" s="27"/>
      <c r="W226" s="30"/>
      <c r="X226" s="26"/>
      <c r="Y226" s="26"/>
      <c r="Z226" s="26"/>
      <c r="AA226" s="26"/>
      <c r="AB226" s="25">
        <f t="shared" si="82"/>
        <v>0</v>
      </c>
      <c r="AC226" t="s">
        <v>70</v>
      </c>
      <c r="AD226" t="s">
        <v>910</v>
      </c>
      <c r="AE226" t="s">
        <v>1075</v>
      </c>
      <c r="AF226" s="5" t="s">
        <v>1074</v>
      </c>
      <c r="AG226" s="6" t="s">
        <v>907</v>
      </c>
    </row>
    <row r="227" spans="1:33" x14ac:dyDescent="0.3">
      <c r="A227">
        <v>224</v>
      </c>
      <c r="B227" s="54">
        <v>52.161183073717403</v>
      </c>
      <c r="C227" s="53">
        <v>9.9973274519893707</v>
      </c>
      <c r="D227" s="24" t="s">
        <v>1073</v>
      </c>
      <c r="E227" t="s">
        <v>1069</v>
      </c>
      <c r="F227" s="20">
        <v>2</v>
      </c>
      <c r="G227" s="11" t="s">
        <v>960</v>
      </c>
      <c r="H227" t="s">
        <v>912</v>
      </c>
      <c r="I227"/>
      <c r="J227" t="s">
        <v>111</v>
      </c>
      <c r="K227" t="s">
        <v>75</v>
      </c>
      <c r="L227" t="s">
        <v>110</v>
      </c>
      <c r="M227">
        <v>4</v>
      </c>
      <c r="N227" t="s">
        <v>109</v>
      </c>
      <c r="O227">
        <v>150</v>
      </c>
      <c r="P227" s="3">
        <v>1200</v>
      </c>
      <c r="Q227" s="3" t="s">
        <v>108</v>
      </c>
      <c r="S227" s="30" t="s">
        <v>80</v>
      </c>
      <c r="T227" s="27">
        <f t="shared" ref="T227:T229" si="93">M227*300</f>
        <v>1200</v>
      </c>
      <c r="U227" s="29" t="s">
        <v>911</v>
      </c>
      <c r="V227" s="32"/>
      <c r="W227" s="30"/>
      <c r="X227" s="26"/>
      <c r="Y227" s="26"/>
      <c r="Z227" s="26"/>
      <c r="AA227" s="26"/>
      <c r="AB227" s="25">
        <f t="shared" si="82"/>
        <v>0</v>
      </c>
      <c r="AC227" t="s">
        <v>70</v>
      </c>
      <c r="AD227" t="s">
        <v>910</v>
      </c>
      <c r="AE227" t="s">
        <v>1065</v>
      </c>
      <c r="AF227" s="5" t="s">
        <v>1072</v>
      </c>
      <c r="AG227" s="6" t="s">
        <v>907</v>
      </c>
    </row>
    <row r="228" spans="1:33" x14ac:dyDescent="0.3">
      <c r="A228">
        <v>225</v>
      </c>
      <c r="B228" s="54">
        <v>52.160633154540001</v>
      </c>
      <c r="C228" s="53">
        <v>9.9974109844568595</v>
      </c>
      <c r="D228" s="24" t="s">
        <v>1024</v>
      </c>
      <c r="E228" t="s">
        <v>1069</v>
      </c>
      <c r="F228" s="7">
        <v>4</v>
      </c>
      <c r="G228" s="11" t="s">
        <v>960</v>
      </c>
      <c r="H228" t="s">
        <v>912</v>
      </c>
      <c r="I228"/>
      <c r="J228" t="s">
        <v>60</v>
      </c>
      <c r="K228" t="s">
        <v>75</v>
      </c>
      <c r="L228" t="s">
        <v>110</v>
      </c>
      <c r="M228">
        <v>4</v>
      </c>
      <c r="N228" t="s">
        <v>109</v>
      </c>
      <c r="O228">
        <v>150</v>
      </c>
      <c r="P228" s="3">
        <v>1200</v>
      </c>
      <c r="Q228" s="3" t="s">
        <v>108</v>
      </c>
      <c r="S228" s="30" t="s">
        <v>80</v>
      </c>
      <c r="T228" s="27">
        <f t="shared" si="93"/>
        <v>1200</v>
      </c>
      <c r="U228" s="29" t="s">
        <v>911</v>
      </c>
      <c r="V228" s="32"/>
      <c r="W228" s="30"/>
      <c r="X228" s="26"/>
      <c r="Y228" s="26"/>
      <c r="Z228" s="26"/>
      <c r="AA228" s="26"/>
      <c r="AB228" s="25">
        <f t="shared" si="82"/>
        <v>0</v>
      </c>
      <c r="AC228" t="s">
        <v>70</v>
      </c>
      <c r="AD228" t="s">
        <v>910</v>
      </c>
      <c r="AE228" t="s">
        <v>1065</v>
      </c>
      <c r="AF228" s="5" t="s">
        <v>1071</v>
      </c>
      <c r="AG228" s="6" t="s">
        <v>907</v>
      </c>
    </row>
    <row r="229" spans="1:33" x14ac:dyDescent="0.3">
      <c r="A229">
        <v>226</v>
      </c>
      <c r="B229" s="54">
        <v>52.1595356861894</v>
      </c>
      <c r="C229" s="53">
        <v>9.9949149041535001</v>
      </c>
      <c r="D229" s="24" t="s">
        <v>1070</v>
      </c>
      <c r="E229" t="s">
        <v>1069</v>
      </c>
      <c r="F229" s="7">
        <v>14</v>
      </c>
      <c r="G229" s="11" t="s">
        <v>960</v>
      </c>
      <c r="H229" t="s">
        <v>912</v>
      </c>
      <c r="I229"/>
      <c r="J229" t="s">
        <v>60</v>
      </c>
      <c r="K229" t="s">
        <v>75</v>
      </c>
      <c r="L229" t="s">
        <v>110</v>
      </c>
      <c r="M229">
        <v>20</v>
      </c>
      <c r="N229" t="s">
        <v>109</v>
      </c>
      <c r="O229">
        <v>150</v>
      </c>
      <c r="P229" s="3">
        <v>7000</v>
      </c>
      <c r="Q229" s="3" t="s">
        <v>108</v>
      </c>
      <c r="S229" s="30" t="s">
        <v>80</v>
      </c>
      <c r="T229" s="27">
        <f t="shared" si="93"/>
        <v>6000</v>
      </c>
      <c r="U229" s="29" t="s">
        <v>911</v>
      </c>
      <c r="V229" s="32"/>
      <c r="W229" s="30"/>
      <c r="X229" s="26"/>
      <c r="Y229" s="26"/>
      <c r="Z229" s="26"/>
      <c r="AA229" s="26"/>
      <c r="AB229" s="25">
        <f t="shared" si="82"/>
        <v>0</v>
      </c>
      <c r="AC229" t="s">
        <v>70</v>
      </c>
      <c r="AD229" t="s">
        <v>910</v>
      </c>
      <c r="AE229" t="s">
        <v>1065</v>
      </c>
      <c r="AF229" s="5" t="s">
        <v>1068</v>
      </c>
      <c r="AG229" s="6" t="s">
        <v>907</v>
      </c>
    </row>
    <row r="230" spans="1:33" x14ac:dyDescent="0.3">
      <c r="A230">
        <v>227</v>
      </c>
      <c r="B230" s="54">
        <v>52.158512810616301</v>
      </c>
      <c r="C230" s="53">
        <v>10.0200645086737</v>
      </c>
      <c r="D230" s="24" t="s">
        <v>1067</v>
      </c>
      <c r="E230" t="s">
        <v>1066</v>
      </c>
      <c r="F230" s="7">
        <v>20</v>
      </c>
      <c r="G230" s="11" t="s">
        <v>960</v>
      </c>
      <c r="H230" t="s">
        <v>912</v>
      </c>
      <c r="I230"/>
      <c r="J230" t="s">
        <v>111</v>
      </c>
      <c r="K230"/>
      <c r="L230" t="s">
        <v>61</v>
      </c>
      <c r="M230">
        <v>2</v>
      </c>
      <c r="N230" t="s">
        <v>62</v>
      </c>
      <c r="O230">
        <v>22</v>
      </c>
      <c r="P230" s="3">
        <v>44</v>
      </c>
      <c r="Q230" s="3" t="s">
        <v>63</v>
      </c>
      <c r="S230" s="30" t="s">
        <v>80</v>
      </c>
      <c r="T230" s="70">
        <f t="shared" ref="T230:T233" si="94">M230*88</f>
        <v>176</v>
      </c>
      <c r="U230" s="29" t="s">
        <v>911</v>
      </c>
      <c r="V230" s="32"/>
      <c r="W230" s="30"/>
      <c r="X230" s="26"/>
      <c r="Y230" s="26"/>
      <c r="Z230" s="26"/>
      <c r="AA230" s="26"/>
      <c r="AB230" s="25">
        <f t="shared" si="82"/>
        <v>0</v>
      </c>
      <c r="AC230" t="s">
        <v>70</v>
      </c>
      <c r="AD230" t="s">
        <v>910</v>
      </c>
      <c r="AE230" t="s">
        <v>1065</v>
      </c>
      <c r="AF230" s="5" t="s">
        <v>1064</v>
      </c>
      <c r="AG230" s="6" t="s">
        <v>907</v>
      </c>
    </row>
    <row r="231" spans="1:33" x14ac:dyDescent="0.3">
      <c r="A231">
        <v>228</v>
      </c>
      <c r="B231" s="54">
        <v>52.166857985325699</v>
      </c>
      <c r="C231" s="53">
        <v>9.9060405098323194</v>
      </c>
      <c r="D231" s="24" t="s">
        <v>1063</v>
      </c>
      <c r="E231" t="s">
        <v>1063</v>
      </c>
      <c r="F231" s="7">
        <v>6</v>
      </c>
      <c r="G231" s="34" t="s">
        <v>989</v>
      </c>
      <c r="H231" t="s">
        <v>912</v>
      </c>
      <c r="I231"/>
      <c r="J231" t="s">
        <v>60</v>
      </c>
      <c r="K231"/>
      <c r="L231" t="s">
        <v>61</v>
      </c>
      <c r="M231">
        <v>2</v>
      </c>
      <c r="N231" t="s">
        <v>62</v>
      </c>
      <c r="O231">
        <v>22</v>
      </c>
      <c r="P231" s="3">
        <v>44</v>
      </c>
      <c r="Q231" s="3" t="s">
        <v>74</v>
      </c>
      <c r="S231" s="20">
        <v>2025</v>
      </c>
      <c r="T231" s="12">
        <f t="shared" si="94"/>
        <v>176</v>
      </c>
      <c r="U231" s="13" t="s">
        <v>911</v>
      </c>
      <c r="V231" s="33" t="s">
        <v>1062</v>
      </c>
      <c r="Z231" s="19">
        <f>M229*2800</f>
        <v>56000</v>
      </c>
      <c r="AA231" s="19">
        <f>M231*1700</f>
        <v>3400</v>
      </c>
      <c r="AB231" s="22">
        <f t="shared" si="82"/>
        <v>59400</v>
      </c>
      <c r="AC231" t="s">
        <v>70</v>
      </c>
      <c r="AD231" t="s">
        <v>910</v>
      </c>
      <c r="AE231" t="s">
        <v>1053</v>
      </c>
      <c r="AF231" s="5" t="s">
        <v>1061</v>
      </c>
      <c r="AG231" s="6" t="s">
        <v>907</v>
      </c>
    </row>
    <row r="232" spans="1:33" x14ac:dyDescent="0.3">
      <c r="A232">
        <v>229</v>
      </c>
      <c r="B232" s="54">
        <v>52.163512311415602</v>
      </c>
      <c r="C232" s="53">
        <v>9.9167770371885098</v>
      </c>
      <c r="D232" s="24" t="s">
        <v>1060</v>
      </c>
      <c r="E232" t="s">
        <v>1060</v>
      </c>
      <c r="F232" s="7">
        <v>8</v>
      </c>
      <c r="G232" s="11" t="s">
        <v>989</v>
      </c>
      <c r="H232" t="s">
        <v>912</v>
      </c>
      <c r="I232" t="s">
        <v>927</v>
      </c>
      <c r="J232" t="s">
        <v>60</v>
      </c>
      <c r="K232"/>
      <c r="L232" t="s">
        <v>61</v>
      </c>
      <c r="M232">
        <v>2</v>
      </c>
      <c r="N232" t="s">
        <v>62</v>
      </c>
      <c r="O232">
        <v>22</v>
      </c>
      <c r="P232" s="3">
        <v>44</v>
      </c>
      <c r="Q232" s="3" t="s">
        <v>63</v>
      </c>
      <c r="S232" s="30" t="s">
        <v>80</v>
      </c>
      <c r="T232" s="70">
        <f t="shared" si="94"/>
        <v>176</v>
      </c>
      <c r="U232" s="29" t="s">
        <v>911</v>
      </c>
      <c r="V232" s="32"/>
      <c r="W232" s="30"/>
      <c r="X232" s="26"/>
      <c r="Y232" s="26"/>
      <c r="Z232" s="26"/>
      <c r="AA232" s="26"/>
      <c r="AB232" s="25">
        <f t="shared" si="82"/>
        <v>0</v>
      </c>
      <c r="AC232" t="s">
        <v>70</v>
      </c>
      <c r="AD232" t="s">
        <v>910</v>
      </c>
      <c r="AE232" t="s">
        <v>1053</v>
      </c>
      <c r="AF232" s="5" t="s">
        <v>1059</v>
      </c>
      <c r="AG232" s="6" t="s">
        <v>907</v>
      </c>
    </row>
    <row r="233" spans="1:33" x14ac:dyDescent="0.3">
      <c r="A233">
        <v>230</v>
      </c>
      <c r="B233" s="54">
        <v>52.166573581945997</v>
      </c>
      <c r="C233" s="53">
        <v>9.9212316647538401</v>
      </c>
      <c r="D233" s="24" t="s">
        <v>1058</v>
      </c>
      <c r="E233" t="s">
        <v>1058</v>
      </c>
      <c r="F233" s="7">
        <v>20</v>
      </c>
      <c r="G233" s="34" t="s">
        <v>989</v>
      </c>
      <c r="H233" t="s">
        <v>912</v>
      </c>
      <c r="I233" t="s">
        <v>1057</v>
      </c>
      <c r="J233" t="s">
        <v>111</v>
      </c>
      <c r="K233"/>
      <c r="L233" t="s">
        <v>61</v>
      </c>
      <c r="M233">
        <v>2</v>
      </c>
      <c r="N233" t="s">
        <v>62</v>
      </c>
      <c r="O233">
        <v>22</v>
      </c>
      <c r="P233" s="3">
        <v>44</v>
      </c>
      <c r="Q233" s="3" t="s">
        <v>63</v>
      </c>
      <c r="S233" s="30" t="s">
        <v>80</v>
      </c>
      <c r="T233" s="70">
        <f t="shared" si="94"/>
        <v>176</v>
      </c>
      <c r="U233" s="29" t="s">
        <v>911</v>
      </c>
      <c r="V233" s="32"/>
      <c r="W233" s="30"/>
      <c r="X233" s="26"/>
      <c r="Y233" s="26"/>
      <c r="Z233" s="26"/>
      <c r="AA233" s="26"/>
      <c r="AB233" s="25">
        <f t="shared" si="82"/>
        <v>0</v>
      </c>
      <c r="AC233" t="s">
        <v>70</v>
      </c>
      <c r="AD233" t="s">
        <v>910</v>
      </c>
      <c r="AE233" t="s">
        <v>1053</v>
      </c>
      <c r="AF233" s="5" t="s">
        <v>1056</v>
      </c>
      <c r="AG233" s="6" t="s">
        <v>907</v>
      </c>
    </row>
    <row r="234" spans="1:33" x14ac:dyDescent="0.3">
      <c r="A234">
        <v>231</v>
      </c>
      <c r="B234" s="54">
        <v>52.159574298503898</v>
      </c>
      <c r="C234" s="53">
        <v>9.9164497200786901</v>
      </c>
      <c r="D234" s="24" t="s">
        <v>1055</v>
      </c>
      <c r="E234" t="s">
        <v>1054</v>
      </c>
      <c r="F234" s="7">
        <v>16</v>
      </c>
      <c r="G234" s="11" t="s">
        <v>989</v>
      </c>
      <c r="H234" t="s">
        <v>912</v>
      </c>
      <c r="I234"/>
      <c r="J234" t="s">
        <v>111</v>
      </c>
      <c r="K234" t="s">
        <v>102</v>
      </c>
      <c r="L234" t="s">
        <v>61</v>
      </c>
      <c r="M234">
        <v>1</v>
      </c>
      <c r="N234" t="s">
        <v>62</v>
      </c>
      <c r="O234">
        <v>11</v>
      </c>
      <c r="P234" s="3">
        <v>11</v>
      </c>
      <c r="Q234" s="3" t="s">
        <v>63</v>
      </c>
      <c r="S234" s="30" t="s">
        <v>80</v>
      </c>
      <c r="T234" s="27">
        <f>M234*44</f>
        <v>44</v>
      </c>
      <c r="U234" s="29" t="s">
        <v>911</v>
      </c>
      <c r="V234" s="32"/>
      <c r="W234" s="30"/>
      <c r="X234" s="26"/>
      <c r="Y234" s="26"/>
      <c r="Z234" s="26"/>
      <c r="AA234" s="26"/>
      <c r="AB234" s="25">
        <f t="shared" si="82"/>
        <v>0</v>
      </c>
      <c r="AC234" t="s">
        <v>70</v>
      </c>
      <c r="AD234" t="s">
        <v>910</v>
      </c>
      <c r="AE234" t="s">
        <v>1053</v>
      </c>
      <c r="AF234" s="5" t="s">
        <v>1052</v>
      </c>
      <c r="AG234" s="6" t="s">
        <v>907</v>
      </c>
    </row>
    <row r="235" spans="1:33" x14ac:dyDescent="0.3">
      <c r="A235">
        <v>232</v>
      </c>
      <c r="B235" s="54">
        <v>52.138743659714301</v>
      </c>
      <c r="C235" s="53">
        <v>9.9713926938260897</v>
      </c>
      <c r="D235" s="24" t="s">
        <v>1051</v>
      </c>
      <c r="E235" t="s">
        <v>1050</v>
      </c>
      <c r="F235" s="7">
        <v>38</v>
      </c>
      <c r="G235" s="11" t="s">
        <v>974</v>
      </c>
      <c r="H235" t="s">
        <v>912</v>
      </c>
      <c r="I235"/>
      <c r="J235" t="s">
        <v>60</v>
      </c>
      <c r="K235"/>
      <c r="L235" t="s">
        <v>61</v>
      </c>
      <c r="M235">
        <v>2</v>
      </c>
      <c r="N235" t="s">
        <v>62</v>
      </c>
      <c r="O235">
        <v>22</v>
      </c>
      <c r="P235" s="3">
        <v>44</v>
      </c>
      <c r="Q235" s="3" t="s">
        <v>74</v>
      </c>
      <c r="S235" s="20">
        <v>2025</v>
      </c>
      <c r="T235" s="12">
        <f t="shared" ref="T235:T236" si="95">M235*88</f>
        <v>176</v>
      </c>
      <c r="U235" s="13" t="s">
        <v>911</v>
      </c>
      <c r="V235" s="33" t="s">
        <v>988</v>
      </c>
      <c r="Z235" s="19">
        <f t="shared" ref="Z235:Z236" si="96">M233*2800</f>
        <v>5600</v>
      </c>
      <c r="AA235" s="19">
        <f t="shared" ref="AA235:AA236" si="97">M235*1700</f>
        <v>3400</v>
      </c>
      <c r="AB235" s="22">
        <f t="shared" si="82"/>
        <v>9000</v>
      </c>
      <c r="AC235" t="s">
        <v>70</v>
      </c>
      <c r="AD235" t="s">
        <v>910</v>
      </c>
      <c r="AE235" t="s">
        <v>1042</v>
      </c>
      <c r="AF235" s="5" t="s">
        <v>1049</v>
      </c>
      <c r="AG235" s="6" t="s">
        <v>907</v>
      </c>
    </row>
    <row r="236" spans="1:33" x14ac:dyDescent="0.3">
      <c r="A236">
        <v>233</v>
      </c>
      <c r="B236" s="54">
        <v>52.133393642561501</v>
      </c>
      <c r="C236" s="53">
        <v>9.9748071276438797</v>
      </c>
      <c r="D236" s="24" t="s">
        <v>1048</v>
      </c>
      <c r="E236" t="s">
        <v>1047</v>
      </c>
      <c r="F236" s="7">
        <v>8</v>
      </c>
      <c r="G236" s="34" t="s">
        <v>974</v>
      </c>
      <c r="H236" t="s">
        <v>912</v>
      </c>
      <c r="I236"/>
      <c r="J236" t="s">
        <v>60</v>
      </c>
      <c r="K236" t="s">
        <v>59</v>
      </c>
      <c r="L236" t="s">
        <v>61</v>
      </c>
      <c r="M236">
        <v>2</v>
      </c>
      <c r="N236" t="s">
        <v>62</v>
      </c>
      <c r="O236">
        <v>22</v>
      </c>
      <c r="P236" s="3">
        <v>44</v>
      </c>
      <c r="Q236" s="3" t="s">
        <v>74</v>
      </c>
      <c r="S236" s="20">
        <v>2025</v>
      </c>
      <c r="T236" s="12">
        <f t="shared" si="95"/>
        <v>176</v>
      </c>
      <c r="U236" s="13" t="s">
        <v>911</v>
      </c>
      <c r="V236" s="33" t="s">
        <v>949</v>
      </c>
      <c r="Z236" s="19">
        <f t="shared" si="96"/>
        <v>2800</v>
      </c>
      <c r="AA236" s="19">
        <f t="shared" si="97"/>
        <v>3400</v>
      </c>
      <c r="AB236" s="22">
        <f t="shared" si="82"/>
        <v>6200</v>
      </c>
      <c r="AC236" t="s">
        <v>70</v>
      </c>
      <c r="AD236" t="s">
        <v>910</v>
      </c>
      <c r="AE236" t="s">
        <v>1042</v>
      </c>
      <c r="AF236" s="5" t="s">
        <v>1046</v>
      </c>
      <c r="AG236" s="6" t="s">
        <v>907</v>
      </c>
    </row>
    <row r="237" spans="1:33" x14ac:dyDescent="0.3">
      <c r="A237">
        <v>234</v>
      </c>
      <c r="B237" s="54">
        <v>52.142393581205297</v>
      </c>
      <c r="C237" s="53">
        <v>9.9628312524685505</v>
      </c>
      <c r="D237" s="24" t="s">
        <v>968</v>
      </c>
      <c r="E237" t="s">
        <v>1045</v>
      </c>
      <c r="F237" s="7">
        <v>6</v>
      </c>
      <c r="G237" s="11" t="s">
        <v>974</v>
      </c>
      <c r="H237" t="s">
        <v>912</v>
      </c>
      <c r="I237"/>
      <c r="J237" t="s">
        <v>60</v>
      </c>
      <c r="K237"/>
      <c r="L237" t="s">
        <v>110</v>
      </c>
      <c r="M237">
        <v>1</v>
      </c>
      <c r="N237" t="s">
        <v>109</v>
      </c>
      <c r="O237">
        <v>150</v>
      </c>
      <c r="P237" s="3">
        <v>150</v>
      </c>
      <c r="Q237" s="3" t="s">
        <v>108</v>
      </c>
      <c r="S237" s="30" t="s">
        <v>80</v>
      </c>
      <c r="T237" s="27">
        <f>M237*300</f>
        <v>300</v>
      </c>
      <c r="U237" s="29" t="s">
        <v>911</v>
      </c>
      <c r="V237" s="32"/>
      <c r="W237" s="30"/>
      <c r="X237" s="26"/>
      <c r="Y237" s="26"/>
      <c r="Z237" s="26"/>
      <c r="AA237" s="26"/>
      <c r="AB237" s="25">
        <f t="shared" si="82"/>
        <v>0</v>
      </c>
      <c r="AC237" t="s">
        <v>70</v>
      </c>
      <c r="AD237" t="s">
        <v>910</v>
      </c>
      <c r="AE237" t="s">
        <v>1042</v>
      </c>
      <c r="AF237" s="5" t="s">
        <v>1044</v>
      </c>
      <c r="AG237" s="6" t="s">
        <v>907</v>
      </c>
    </row>
    <row r="238" spans="1:33" x14ac:dyDescent="0.3">
      <c r="A238">
        <v>235</v>
      </c>
      <c r="B238" s="54">
        <v>52.144961897416401</v>
      </c>
      <c r="C238" s="53">
        <v>9.9631975443592395</v>
      </c>
      <c r="D238" s="24" t="s">
        <v>1043</v>
      </c>
      <c r="E238" t="s">
        <v>1043</v>
      </c>
      <c r="F238" s="7">
        <v>5</v>
      </c>
      <c r="G238" s="11" t="s">
        <v>974</v>
      </c>
      <c r="H238" t="s">
        <v>912</v>
      </c>
      <c r="I238" t="s">
        <v>927</v>
      </c>
      <c r="J238" t="s">
        <v>60</v>
      </c>
      <c r="K238"/>
      <c r="L238" t="s">
        <v>61</v>
      </c>
      <c r="M238">
        <v>2</v>
      </c>
      <c r="N238" t="s">
        <v>62</v>
      </c>
      <c r="O238">
        <v>22</v>
      </c>
      <c r="P238" s="3">
        <v>44</v>
      </c>
      <c r="Q238" s="3" t="s">
        <v>63</v>
      </c>
      <c r="S238" s="30" t="s">
        <v>80</v>
      </c>
      <c r="T238" s="70">
        <f t="shared" ref="T238:T244" si="98">M238*88</f>
        <v>176</v>
      </c>
      <c r="U238" s="29" t="s">
        <v>911</v>
      </c>
      <c r="V238" s="32"/>
      <c r="W238" s="30"/>
      <c r="X238" s="26"/>
      <c r="Y238" s="26"/>
      <c r="Z238" s="26"/>
      <c r="AA238" s="26"/>
      <c r="AB238" s="25">
        <f t="shared" si="82"/>
        <v>0</v>
      </c>
      <c r="AC238" t="s">
        <v>70</v>
      </c>
      <c r="AD238" t="s">
        <v>910</v>
      </c>
      <c r="AE238" t="s">
        <v>1042</v>
      </c>
      <c r="AF238" s="5" t="s">
        <v>1041</v>
      </c>
      <c r="AG238" s="6" t="s">
        <v>907</v>
      </c>
    </row>
    <row r="239" spans="1:33" x14ac:dyDescent="0.3">
      <c r="A239">
        <v>236</v>
      </c>
      <c r="B239" s="54">
        <v>52.1650913737314</v>
      </c>
      <c r="C239" s="53">
        <v>9.9162556786562206</v>
      </c>
      <c r="D239" s="24" t="s">
        <v>1040</v>
      </c>
      <c r="E239" t="s">
        <v>1040</v>
      </c>
      <c r="G239" s="34" t="s">
        <v>989</v>
      </c>
      <c r="H239" t="s">
        <v>912</v>
      </c>
      <c r="I239"/>
      <c r="J239" t="s">
        <v>60</v>
      </c>
      <c r="K239"/>
      <c r="L239" t="s">
        <v>61</v>
      </c>
      <c r="M239">
        <v>2</v>
      </c>
      <c r="N239" t="s">
        <v>62</v>
      </c>
      <c r="O239">
        <v>22</v>
      </c>
      <c r="P239" s="3">
        <v>44</v>
      </c>
      <c r="Q239" s="3" t="s">
        <v>74</v>
      </c>
      <c r="S239" s="20">
        <v>2025</v>
      </c>
      <c r="T239" s="12">
        <f t="shared" si="98"/>
        <v>176</v>
      </c>
      <c r="U239" s="13" t="s">
        <v>911</v>
      </c>
      <c r="V239" s="33" t="s">
        <v>949</v>
      </c>
      <c r="Z239" s="19">
        <f>M237*2800</f>
        <v>2800</v>
      </c>
      <c r="AA239" s="19">
        <f>M239*1700</f>
        <v>3400</v>
      </c>
      <c r="AB239" s="22">
        <f t="shared" si="82"/>
        <v>6200</v>
      </c>
      <c r="AC239" t="s">
        <v>70</v>
      </c>
      <c r="AD239" t="s">
        <v>910</v>
      </c>
      <c r="AE239" t="s">
        <v>1038</v>
      </c>
      <c r="AF239" s="5" t="s">
        <v>1039</v>
      </c>
      <c r="AG239" s="6" t="s">
        <v>907</v>
      </c>
    </row>
    <row r="240" spans="1:33" x14ac:dyDescent="0.3">
      <c r="A240">
        <v>237</v>
      </c>
      <c r="B240" s="54">
        <v>52.151044643968902</v>
      </c>
      <c r="C240" s="53">
        <v>9.9324641805124703</v>
      </c>
      <c r="D240" s="24" t="s">
        <v>990</v>
      </c>
      <c r="E240" t="s">
        <v>990</v>
      </c>
      <c r="F240" s="7">
        <v>11</v>
      </c>
      <c r="G240" s="11" t="s">
        <v>989</v>
      </c>
      <c r="H240" t="s">
        <v>912</v>
      </c>
      <c r="I240" t="s">
        <v>927</v>
      </c>
      <c r="J240" t="s">
        <v>60</v>
      </c>
      <c r="K240"/>
      <c r="L240" t="s">
        <v>61</v>
      </c>
      <c r="M240">
        <v>2</v>
      </c>
      <c r="N240" t="s">
        <v>62</v>
      </c>
      <c r="O240">
        <v>22</v>
      </c>
      <c r="P240" s="3">
        <v>44</v>
      </c>
      <c r="Q240" s="3" t="s">
        <v>63</v>
      </c>
      <c r="S240" s="30" t="s">
        <v>80</v>
      </c>
      <c r="T240" s="70">
        <f t="shared" si="98"/>
        <v>176</v>
      </c>
      <c r="U240" s="29" t="s">
        <v>911</v>
      </c>
      <c r="V240" s="32"/>
      <c r="W240" s="30"/>
      <c r="X240" s="26"/>
      <c r="Y240" s="26"/>
      <c r="Z240" s="26"/>
      <c r="AA240" s="26"/>
      <c r="AB240" s="25">
        <f t="shared" si="82"/>
        <v>0</v>
      </c>
      <c r="AC240" t="s">
        <v>70</v>
      </c>
      <c r="AD240" t="s">
        <v>910</v>
      </c>
      <c r="AE240" t="s">
        <v>1038</v>
      </c>
      <c r="AF240" s="5" t="s">
        <v>1037</v>
      </c>
      <c r="AG240" s="6" t="s">
        <v>907</v>
      </c>
    </row>
    <row r="241" spans="1:33" x14ac:dyDescent="0.3">
      <c r="A241">
        <v>238</v>
      </c>
      <c r="B241" s="54">
        <v>52.161047702116697</v>
      </c>
      <c r="C241" s="53">
        <v>9.9470505747709907</v>
      </c>
      <c r="D241" s="24" t="s">
        <v>1036</v>
      </c>
      <c r="E241" t="s">
        <v>1036</v>
      </c>
      <c r="F241" s="7">
        <v>5</v>
      </c>
      <c r="G241" s="34" t="s">
        <v>989</v>
      </c>
      <c r="H241" t="s">
        <v>912</v>
      </c>
      <c r="I241"/>
      <c r="J241" t="s">
        <v>60</v>
      </c>
      <c r="K241"/>
      <c r="L241" t="s">
        <v>61</v>
      </c>
      <c r="M241">
        <v>2</v>
      </c>
      <c r="N241" t="s">
        <v>62</v>
      </c>
      <c r="O241">
        <v>22</v>
      </c>
      <c r="P241" s="3">
        <v>44</v>
      </c>
      <c r="Q241" s="3" t="s">
        <v>74</v>
      </c>
      <c r="S241" s="20">
        <v>2025</v>
      </c>
      <c r="T241" s="12">
        <f t="shared" si="98"/>
        <v>176</v>
      </c>
      <c r="U241" s="13" t="s">
        <v>911</v>
      </c>
      <c r="V241" s="33" t="s">
        <v>949</v>
      </c>
      <c r="Z241" s="19">
        <f t="shared" ref="Z241:Z242" si="99">M239*2800</f>
        <v>5600</v>
      </c>
      <c r="AA241" s="19">
        <f t="shared" ref="AA241:AA242" si="100">M241*1700</f>
        <v>3400</v>
      </c>
      <c r="AB241" s="22">
        <f t="shared" si="82"/>
        <v>9000</v>
      </c>
      <c r="AC241" t="s">
        <v>70</v>
      </c>
      <c r="AD241" t="s">
        <v>910</v>
      </c>
      <c r="AE241" t="s">
        <v>1013</v>
      </c>
      <c r="AF241" s="5" t="s">
        <v>1035</v>
      </c>
      <c r="AG241" s="6" t="s">
        <v>907</v>
      </c>
    </row>
    <row r="242" spans="1:33" x14ac:dyDescent="0.3">
      <c r="A242">
        <v>239</v>
      </c>
      <c r="B242" s="54">
        <v>52.164380839994799</v>
      </c>
      <c r="C242" s="53">
        <v>9.95711082826144</v>
      </c>
      <c r="D242" s="24" t="s">
        <v>1034</v>
      </c>
      <c r="E242" t="s">
        <v>1033</v>
      </c>
      <c r="F242" s="7">
        <v>16</v>
      </c>
      <c r="G242" s="34" t="s">
        <v>989</v>
      </c>
      <c r="H242" t="s">
        <v>912</v>
      </c>
      <c r="I242"/>
      <c r="J242" t="s">
        <v>60</v>
      </c>
      <c r="K242"/>
      <c r="L242" t="s">
        <v>61</v>
      </c>
      <c r="M242">
        <v>2</v>
      </c>
      <c r="N242" t="s">
        <v>62</v>
      </c>
      <c r="O242">
        <v>22</v>
      </c>
      <c r="P242" s="3">
        <v>44</v>
      </c>
      <c r="Q242" s="3" t="s">
        <v>74</v>
      </c>
      <c r="S242" s="20">
        <v>2025</v>
      </c>
      <c r="T242" s="12">
        <f t="shared" si="98"/>
        <v>176</v>
      </c>
      <c r="U242" s="13" t="s">
        <v>911</v>
      </c>
      <c r="V242" s="33" t="s">
        <v>988</v>
      </c>
      <c r="Z242" s="19">
        <f t="shared" si="99"/>
        <v>5600</v>
      </c>
      <c r="AA242" s="19">
        <f t="shared" si="100"/>
        <v>3400</v>
      </c>
      <c r="AB242" s="22">
        <f t="shared" si="82"/>
        <v>9000</v>
      </c>
      <c r="AC242" t="s">
        <v>70</v>
      </c>
      <c r="AD242" t="s">
        <v>910</v>
      </c>
      <c r="AE242" t="s">
        <v>1013</v>
      </c>
      <c r="AF242" s="5" t="s">
        <v>1032</v>
      </c>
      <c r="AG242" s="6" t="s">
        <v>907</v>
      </c>
    </row>
    <row r="243" spans="1:33" x14ac:dyDescent="0.3">
      <c r="A243">
        <v>240</v>
      </c>
      <c r="B243" s="54">
        <v>52.1740221765874</v>
      </c>
      <c r="C243" s="53">
        <v>9.9466108215916993</v>
      </c>
      <c r="D243" s="24" t="s">
        <v>1031</v>
      </c>
      <c r="E243" t="s">
        <v>1030</v>
      </c>
      <c r="F243" s="7" t="s">
        <v>1029</v>
      </c>
      <c r="G243" s="11" t="s">
        <v>989</v>
      </c>
      <c r="H243" t="s">
        <v>912</v>
      </c>
      <c r="I243"/>
      <c r="J243" t="s">
        <v>111</v>
      </c>
      <c r="K243"/>
      <c r="L243" t="s">
        <v>61</v>
      </c>
      <c r="M243">
        <v>2</v>
      </c>
      <c r="N243" t="s">
        <v>62</v>
      </c>
      <c r="O243">
        <v>22</v>
      </c>
      <c r="P243" s="3">
        <v>44</v>
      </c>
      <c r="Q243" s="3" t="s">
        <v>63</v>
      </c>
      <c r="S243" s="30" t="s">
        <v>80</v>
      </c>
      <c r="T243" s="70">
        <f t="shared" si="98"/>
        <v>176</v>
      </c>
      <c r="U243" s="29" t="s">
        <v>911</v>
      </c>
      <c r="V243" s="32"/>
      <c r="W243" s="30"/>
      <c r="X243" s="26"/>
      <c r="Y243" s="26"/>
      <c r="Z243" s="26"/>
      <c r="AA243" s="26"/>
      <c r="AB243" s="25">
        <f t="shared" si="82"/>
        <v>0</v>
      </c>
      <c r="AC243" t="s">
        <v>70</v>
      </c>
      <c r="AD243" t="s">
        <v>910</v>
      </c>
      <c r="AE243" t="s">
        <v>1013</v>
      </c>
      <c r="AF243" s="5" t="s">
        <v>1028</v>
      </c>
      <c r="AG243" s="6" t="s">
        <v>907</v>
      </c>
    </row>
    <row r="244" spans="1:33" x14ac:dyDescent="0.3">
      <c r="A244">
        <v>241</v>
      </c>
      <c r="B244" s="54">
        <v>52.170078682237097</v>
      </c>
      <c r="C244" s="53">
        <v>9.9309131020028794</v>
      </c>
      <c r="D244" s="24" t="s">
        <v>1027</v>
      </c>
      <c r="E244" t="s">
        <v>1026</v>
      </c>
      <c r="F244" s="7">
        <v>5</v>
      </c>
      <c r="G244" s="11" t="s">
        <v>989</v>
      </c>
      <c r="H244" t="s">
        <v>912</v>
      </c>
      <c r="I244"/>
      <c r="J244" t="s">
        <v>111</v>
      </c>
      <c r="K244" t="s">
        <v>75</v>
      </c>
      <c r="L244" t="s">
        <v>61</v>
      </c>
      <c r="M244">
        <v>14</v>
      </c>
      <c r="N244" t="s">
        <v>62</v>
      </c>
      <c r="O244">
        <v>22</v>
      </c>
      <c r="P244" s="3">
        <v>308</v>
      </c>
      <c r="Q244" s="3" t="s">
        <v>63</v>
      </c>
      <c r="S244" s="30" t="s">
        <v>80</v>
      </c>
      <c r="T244" s="70">
        <f t="shared" si="98"/>
        <v>1232</v>
      </c>
      <c r="U244" s="29" t="s">
        <v>911</v>
      </c>
      <c r="V244" s="32"/>
      <c r="W244" s="30"/>
      <c r="X244" s="26"/>
      <c r="Y244" s="26"/>
      <c r="Z244" s="26"/>
      <c r="AA244" s="26"/>
      <c r="AB244" s="25">
        <f t="shared" si="82"/>
        <v>0</v>
      </c>
      <c r="AC244" t="s">
        <v>70</v>
      </c>
      <c r="AD244" t="s">
        <v>910</v>
      </c>
      <c r="AE244" t="s">
        <v>1013</v>
      </c>
      <c r="AF244" s="5" t="s">
        <v>1025</v>
      </c>
      <c r="AG244" s="6" t="s">
        <v>907</v>
      </c>
    </row>
    <row r="245" spans="1:33" x14ac:dyDescent="0.3">
      <c r="A245">
        <v>242</v>
      </c>
      <c r="B245" s="54">
        <v>52.170573205935597</v>
      </c>
      <c r="C245" s="53">
        <v>9.9334023197082093</v>
      </c>
      <c r="D245" s="24" t="s">
        <v>1024</v>
      </c>
      <c r="E245" t="s">
        <v>1023</v>
      </c>
      <c r="F245" s="7">
        <v>3</v>
      </c>
      <c r="G245" s="11" t="s">
        <v>989</v>
      </c>
      <c r="H245" t="s">
        <v>912</v>
      </c>
      <c r="I245"/>
      <c r="J245" t="s">
        <v>60</v>
      </c>
      <c r="K245" t="s">
        <v>75</v>
      </c>
      <c r="L245" t="s">
        <v>110</v>
      </c>
      <c r="M245">
        <v>10</v>
      </c>
      <c r="N245" t="s">
        <v>109</v>
      </c>
      <c r="O245">
        <v>150</v>
      </c>
      <c r="P245" s="3">
        <v>1500</v>
      </c>
      <c r="Q245" s="3" t="s">
        <v>108</v>
      </c>
      <c r="S245" s="30" t="s">
        <v>80</v>
      </c>
      <c r="T245" s="27">
        <f>M245*300</f>
        <v>3000</v>
      </c>
      <c r="U245" s="29" t="s">
        <v>911</v>
      </c>
      <c r="V245" s="32"/>
      <c r="W245" s="30"/>
      <c r="X245" s="26"/>
      <c r="Y245" s="26"/>
      <c r="Z245" s="26"/>
      <c r="AA245" s="26"/>
      <c r="AB245" s="25">
        <f t="shared" si="82"/>
        <v>0</v>
      </c>
      <c r="AC245" t="s">
        <v>70</v>
      </c>
      <c r="AD245" t="s">
        <v>910</v>
      </c>
      <c r="AE245" t="s">
        <v>1013</v>
      </c>
      <c r="AF245" s="5" t="s">
        <v>1022</v>
      </c>
      <c r="AG245" s="6" t="s">
        <v>907</v>
      </c>
    </row>
    <row r="246" spans="1:33" x14ac:dyDescent="0.3">
      <c r="A246">
        <v>243</v>
      </c>
      <c r="B246" s="54">
        <v>52.164420209291301</v>
      </c>
      <c r="C246" s="53">
        <v>9.9354395480222806</v>
      </c>
      <c r="D246" s="24" t="s">
        <v>1021</v>
      </c>
      <c r="E246" t="s">
        <v>1020</v>
      </c>
      <c r="F246" s="7">
        <v>5</v>
      </c>
      <c r="G246" s="34" t="s">
        <v>989</v>
      </c>
      <c r="H246" t="s">
        <v>912</v>
      </c>
      <c r="I246"/>
      <c r="J246" t="s">
        <v>60</v>
      </c>
      <c r="K246"/>
      <c r="L246" t="s">
        <v>61</v>
      </c>
      <c r="M246">
        <v>11</v>
      </c>
      <c r="N246" t="s">
        <v>62</v>
      </c>
      <c r="O246">
        <v>22</v>
      </c>
      <c r="P246" s="3">
        <v>242</v>
      </c>
      <c r="Q246" s="3" t="s">
        <v>63</v>
      </c>
      <c r="S246" s="30" t="s">
        <v>80</v>
      </c>
      <c r="T246" s="70">
        <f t="shared" ref="T246:T248" si="101">M246*88</f>
        <v>968</v>
      </c>
      <c r="U246" s="29" t="s">
        <v>911</v>
      </c>
      <c r="V246" s="32"/>
      <c r="W246" s="30"/>
      <c r="X246" s="26"/>
      <c r="Y246" s="26"/>
      <c r="Z246" s="26"/>
      <c r="AA246" s="26"/>
      <c r="AB246" s="25">
        <f t="shared" si="82"/>
        <v>0</v>
      </c>
      <c r="AC246" t="s">
        <v>70</v>
      </c>
      <c r="AD246" t="s">
        <v>910</v>
      </c>
      <c r="AE246" t="s">
        <v>1013</v>
      </c>
      <c r="AF246" s="5" t="s">
        <v>1019</v>
      </c>
      <c r="AG246" s="6" t="s">
        <v>907</v>
      </c>
    </row>
    <row r="247" spans="1:33" x14ac:dyDescent="0.3">
      <c r="A247">
        <v>244</v>
      </c>
      <c r="B247" s="54">
        <v>52.168952986486197</v>
      </c>
      <c r="C247" s="53">
        <v>9.9469166065543408</v>
      </c>
      <c r="D247" s="24" t="s">
        <v>1018</v>
      </c>
      <c r="E247" t="s">
        <v>1017</v>
      </c>
      <c r="F247" s="7">
        <v>29</v>
      </c>
      <c r="G247" s="11" t="s">
        <v>989</v>
      </c>
      <c r="H247" t="s">
        <v>912</v>
      </c>
      <c r="I247"/>
      <c r="J247" t="s">
        <v>239</v>
      </c>
      <c r="K247"/>
      <c r="L247" t="s">
        <v>61</v>
      </c>
      <c r="M247">
        <v>1</v>
      </c>
      <c r="N247" t="s">
        <v>62</v>
      </c>
      <c r="O247">
        <v>22</v>
      </c>
      <c r="P247" s="3">
        <v>22</v>
      </c>
      <c r="Q247" s="3" t="s">
        <v>63</v>
      </c>
      <c r="S247" s="30" t="s">
        <v>80</v>
      </c>
      <c r="T247" s="70">
        <f t="shared" si="101"/>
        <v>88</v>
      </c>
      <c r="U247" s="29" t="s">
        <v>911</v>
      </c>
      <c r="V247" s="32"/>
      <c r="W247" s="30"/>
      <c r="X247" s="26"/>
      <c r="Y247" s="26"/>
      <c r="Z247" s="26"/>
      <c r="AA247" s="26"/>
      <c r="AB247" s="25">
        <f t="shared" si="82"/>
        <v>0</v>
      </c>
      <c r="AC247" t="s">
        <v>70</v>
      </c>
      <c r="AD247" t="s">
        <v>910</v>
      </c>
      <c r="AE247" t="s">
        <v>1013</v>
      </c>
      <c r="AF247" s="5" t="s">
        <v>1016</v>
      </c>
      <c r="AG247" s="6" t="s">
        <v>907</v>
      </c>
    </row>
    <row r="248" spans="1:33" x14ac:dyDescent="0.3">
      <c r="A248">
        <v>245</v>
      </c>
      <c r="B248" s="54">
        <v>52.155638346862702</v>
      </c>
      <c r="C248" s="53">
        <v>9.9412798884910494</v>
      </c>
      <c r="D248" s="24" t="s">
        <v>1015</v>
      </c>
      <c r="E248" t="s">
        <v>1015</v>
      </c>
      <c r="F248" s="7">
        <v>1</v>
      </c>
      <c r="G248" s="11" t="s">
        <v>989</v>
      </c>
      <c r="H248" t="s">
        <v>912</v>
      </c>
      <c r="I248" t="s">
        <v>1014</v>
      </c>
      <c r="J248" t="s">
        <v>111</v>
      </c>
      <c r="K248"/>
      <c r="L248" t="s">
        <v>61</v>
      </c>
      <c r="M248">
        <v>2</v>
      </c>
      <c r="N248" t="s">
        <v>62</v>
      </c>
      <c r="O248">
        <v>22</v>
      </c>
      <c r="P248" s="3">
        <v>44</v>
      </c>
      <c r="Q248" s="3" t="s">
        <v>63</v>
      </c>
      <c r="S248" s="30" t="s">
        <v>80</v>
      </c>
      <c r="T248" s="70">
        <f t="shared" si="101"/>
        <v>176</v>
      </c>
      <c r="U248" s="29" t="s">
        <v>911</v>
      </c>
      <c r="V248" s="32"/>
      <c r="W248" s="30"/>
      <c r="X248" s="26"/>
      <c r="Y248" s="26"/>
      <c r="Z248" s="26"/>
      <c r="AA248" s="26"/>
      <c r="AB248" s="25">
        <f t="shared" si="82"/>
        <v>0</v>
      </c>
      <c r="AC248" t="s">
        <v>70</v>
      </c>
      <c r="AD248" t="s">
        <v>910</v>
      </c>
      <c r="AE248" t="s">
        <v>1013</v>
      </c>
      <c r="AF248" s="5" t="s">
        <v>1012</v>
      </c>
      <c r="AG248" s="6" t="s">
        <v>907</v>
      </c>
    </row>
    <row r="249" spans="1:33" x14ac:dyDescent="0.3">
      <c r="A249">
        <v>246</v>
      </c>
      <c r="B249" s="54">
        <v>52.126585464992502</v>
      </c>
      <c r="C249" s="53">
        <v>9.9421949200850097</v>
      </c>
      <c r="D249" s="24" t="s">
        <v>1011</v>
      </c>
      <c r="E249" t="s">
        <v>1010</v>
      </c>
      <c r="F249" s="7">
        <v>7</v>
      </c>
      <c r="G249" s="34" t="s">
        <v>1000</v>
      </c>
      <c r="H249" t="s">
        <v>912</v>
      </c>
      <c r="I249"/>
      <c r="J249" t="s">
        <v>111</v>
      </c>
      <c r="K249"/>
      <c r="L249" t="s">
        <v>110</v>
      </c>
      <c r="M249">
        <v>2</v>
      </c>
      <c r="N249" t="s">
        <v>109</v>
      </c>
      <c r="O249">
        <v>150</v>
      </c>
      <c r="P249" s="3">
        <v>300</v>
      </c>
      <c r="Q249" s="3" t="s">
        <v>108</v>
      </c>
      <c r="S249" s="20">
        <v>2025</v>
      </c>
      <c r="T249" s="3">
        <f>M249*300</f>
        <v>600</v>
      </c>
      <c r="U249" s="13" t="s">
        <v>911</v>
      </c>
      <c r="V249" s="33" t="s">
        <v>988</v>
      </c>
      <c r="Z249" s="19">
        <f>M249*45000</f>
        <v>90000</v>
      </c>
      <c r="AA249" s="19">
        <f>M249*5500</f>
        <v>11000</v>
      </c>
      <c r="AB249" s="22">
        <f t="shared" si="82"/>
        <v>101000</v>
      </c>
      <c r="AC249" t="s">
        <v>70</v>
      </c>
      <c r="AD249" t="s">
        <v>910</v>
      </c>
      <c r="AE249" t="s">
        <v>999</v>
      </c>
      <c r="AF249" s="5" t="s">
        <v>1009</v>
      </c>
      <c r="AG249" s="6" t="s">
        <v>907</v>
      </c>
    </row>
    <row r="250" spans="1:33" x14ac:dyDescent="0.3">
      <c r="A250">
        <v>247</v>
      </c>
      <c r="B250" s="54">
        <v>52.120722456993803</v>
      </c>
      <c r="C250" s="53">
        <v>9.9584615763409996</v>
      </c>
      <c r="D250" s="24" t="s">
        <v>1008</v>
      </c>
      <c r="E250" t="s">
        <v>1007</v>
      </c>
      <c r="F250" s="7">
        <v>3</v>
      </c>
      <c r="G250" s="11" t="s">
        <v>1000</v>
      </c>
      <c r="H250" t="s">
        <v>912</v>
      </c>
      <c r="I250" t="s">
        <v>1006</v>
      </c>
      <c r="J250" t="s">
        <v>111</v>
      </c>
      <c r="K250" t="s">
        <v>102</v>
      </c>
      <c r="L250" t="s">
        <v>61</v>
      </c>
      <c r="M250">
        <v>2</v>
      </c>
      <c r="N250" t="s">
        <v>62</v>
      </c>
      <c r="O250">
        <v>22</v>
      </c>
      <c r="P250" s="3">
        <v>44</v>
      </c>
      <c r="Q250" s="3" t="s">
        <v>63</v>
      </c>
      <c r="S250" s="30" t="s">
        <v>80</v>
      </c>
      <c r="T250" s="70">
        <f>M250*88</f>
        <v>176</v>
      </c>
      <c r="U250" s="29" t="s">
        <v>911</v>
      </c>
      <c r="V250" s="32"/>
      <c r="W250" s="30"/>
      <c r="X250" s="26"/>
      <c r="Y250" s="26"/>
      <c r="Z250" s="26"/>
      <c r="AA250" s="26"/>
      <c r="AB250" s="25">
        <f t="shared" si="82"/>
        <v>0</v>
      </c>
      <c r="AC250" t="s">
        <v>70</v>
      </c>
      <c r="AD250" t="s">
        <v>910</v>
      </c>
      <c r="AE250" t="s">
        <v>999</v>
      </c>
      <c r="AF250" s="5" t="s">
        <v>1005</v>
      </c>
      <c r="AG250" s="6" t="s">
        <v>907</v>
      </c>
    </row>
    <row r="251" spans="1:33" x14ac:dyDescent="0.3">
      <c r="A251">
        <v>248</v>
      </c>
      <c r="B251" s="54">
        <v>52.140466198509003</v>
      </c>
      <c r="C251" s="53">
        <v>9.9404223760253405</v>
      </c>
      <c r="D251" s="24" t="s">
        <v>1004</v>
      </c>
      <c r="E251" t="s">
        <v>1003</v>
      </c>
      <c r="F251" s="7">
        <v>55</v>
      </c>
      <c r="G251" s="11" t="s">
        <v>1000</v>
      </c>
      <c r="H251" t="s">
        <v>912</v>
      </c>
      <c r="I251"/>
      <c r="J251" t="s">
        <v>111</v>
      </c>
      <c r="K251" t="s">
        <v>102</v>
      </c>
      <c r="L251" t="s">
        <v>110</v>
      </c>
      <c r="M251">
        <v>2</v>
      </c>
      <c r="N251" t="s">
        <v>109</v>
      </c>
      <c r="O251">
        <v>150</v>
      </c>
      <c r="P251" s="3">
        <v>300</v>
      </c>
      <c r="S251" s="30" t="s">
        <v>80</v>
      </c>
      <c r="T251" s="27">
        <f t="shared" ref="T251:T253" si="102">M251*300</f>
        <v>600</v>
      </c>
      <c r="U251" s="29" t="s">
        <v>911</v>
      </c>
      <c r="V251" s="32"/>
      <c r="W251" s="30"/>
      <c r="X251" s="26"/>
      <c r="Y251" s="26"/>
      <c r="Z251" s="26"/>
      <c r="AA251" s="26"/>
      <c r="AB251" s="25">
        <f t="shared" si="82"/>
        <v>0</v>
      </c>
      <c r="AC251" t="s">
        <v>70</v>
      </c>
      <c r="AD251" t="s">
        <v>910</v>
      </c>
      <c r="AE251" t="s">
        <v>999</v>
      </c>
      <c r="AF251" s="5" t="s">
        <v>1002</v>
      </c>
      <c r="AG251" s="6" t="s">
        <v>907</v>
      </c>
    </row>
    <row r="252" spans="1:33" x14ac:dyDescent="0.3">
      <c r="A252">
        <v>249</v>
      </c>
      <c r="B252" s="54">
        <v>52.125472055587203</v>
      </c>
      <c r="C252" s="53">
        <v>9.9424785469919605</v>
      </c>
      <c r="D252" s="24" t="s">
        <v>968</v>
      </c>
      <c r="E252" t="s">
        <v>1001</v>
      </c>
      <c r="G252" s="11" t="s">
        <v>1000</v>
      </c>
      <c r="H252" t="s">
        <v>912</v>
      </c>
      <c r="I252"/>
      <c r="J252" t="s">
        <v>60</v>
      </c>
      <c r="K252"/>
      <c r="L252" t="s">
        <v>110</v>
      </c>
      <c r="M252">
        <v>1</v>
      </c>
      <c r="N252" t="s">
        <v>109</v>
      </c>
      <c r="O252">
        <v>150</v>
      </c>
      <c r="P252" s="3">
        <v>150</v>
      </c>
      <c r="Q252" s="3" t="s">
        <v>108</v>
      </c>
      <c r="S252" s="30" t="s">
        <v>80</v>
      </c>
      <c r="T252" s="27">
        <f t="shared" si="102"/>
        <v>300</v>
      </c>
      <c r="U252" s="29" t="s">
        <v>911</v>
      </c>
      <c r="V252" s="32"/>
      <c r="W252" s="30"/>
      <c r="X252" s="26"/>
      <c r="Y252" s="26"/>
      <c r="Z252" s="26"/>
      <c r="AA252" s="26"/>
      <c r="AB252" s="25">
        <f t="shared" si="82"/>
        <v>0</v>
      </c>
      <c r="AC252" t="s">
        <v>70</v>
      </c>
      <c r="AD252" t="s">
        <v>910</v>
      </c>
      <c r="AE252" t="s">
        <v>999</v>
      </c>
      <c r="AF252" s="5" t="s">
        <v>998</v>
      </c>
      <c r="AG252" s="6" t="s">
        <v>907</v>
      </c>
    </row>
    <row r="253" spans="1:33" x14ac:dyDescent="0.3">
      <c r="A253">
        <v>250</v>
      </c>
      <c r="B253" s="54">
        <v>52.154887349820903</v>
      </c>
      <c r="C253" s="53">
        <v>9.9745053500360594</v>
      </c>
      <c r="D253" s="24" t="s">
        <v>997</v>
      </c>
      <c r="E253" t="s">
        <v>997</v>
      </c>
      <c r="G253" s="11" t="s">
        <v>960</v>
      </c>
      <c r="H253" t="s">
        <v>912</v>
      </c>
      <c r="I253"/>
      <c r="J253" t="s">
        <v>111</v>
      </c>
      <c r="K253"/>
      <c r="L253" t="s">
        <v>110</v>
      </c>
      <c r="M253">
        <v>2</v>
      </c>
      <c r="N253" t="s">
        <v>109</v>
      </c>
      <c r="O253">
        <v>150</v>
      </c>
      <c r="P253" s="3">
        <v>300</v>
      </c>
      <c r="Q253" s="3" t="s">
        <v>108</v>
      </c>
      <c r="S253" s="20">
        <v>2025</v>
      </c>
      <c r="T253" s="3">
        <f t="shared" si="102"/>
        <v>600</v>
      </c>
      <c r="U253" s="13" t="s">
        <v>911</v>
      </c>
      <c r="V253" s="33" t="s">
        <v>988</v>
      </c>
      <c r="Z253" s="19">
        <f>M253*45000</f>
        <v>90000</v>
      </c>
      <c r="AA253" s="19">
        <f>M253*5500</f>
        <v>11000</v>
      </c>
      <c r="AB253" s="22">
        <f t="shared" si="82"/>
        <v>101000</v>
      </c>
      <c r="AC253" t="s">
        <v>70</v>
      </c>
      <c r="AD253" t="s">
        <v>910</v>
      </c>
      <c r="AE253" t="s">
        <v>959</v>
      </c>
      <c r="AF253" s="5" t="s">
        <v>996</v>
      </c>
      <c r="AG253" s="6" t="s">
        <v>907</v>
      </c>
    </row>
    <row r="254" spans="1:33" x14ac:dyDescent="0.3">
      <c r="A254">
        <v>251</v>
      </c>
      <c r="B254" s="54">
        <v>52.156388357800402</v>
      </c>
      <c r="C254" s="53">
        <v>9.9668199240168196</v>
      </c>
      <c r="D254" s="24" t="s">
        <v>995</v>
      </c>
      <c r="E254" t="s">
        <v>995</v>
      </c>
      <c r="F254" s="7">
        <v>38</v>
      </c>
      <c r="G254" s="11" t="s">
        <v>913</v>
      </c>
      <c r="H254" t="s">
        <v>912</v>
      </c>
      <c r="I254"/>
      <c r="J254" t="s">
        <v>60</v>
      </c>
      <c r="K254"/>
      <c r="L254" t="s">
        <v>61</v>
      </c>
      <c r="M254">
        <v>4</v>
      </c>
      <c r="N254" t="s">
        <v>62</v>
      </c>
      <c r="O254">
        <v>22</v>
      </c>
      <c r="P254" s="3">
        <v>88</v>
      </c>
      <c r="Q254" s="3" t="s">
        <v>74</v>
      </c>
      <c r="S254" s="20">
        <v>2025</v>
      </c>
      <c r="T254" s="12">
        <f t="shared" ref="T254:T257" si="103">M254*88</f>
        <v>352</v>
      </c>
      <c r="U254" s="13" t="s">
        <v>911</v>
      </c>
      <c r="V254" s="33" t="s">
        <v>949</v>
      </c>
      <c r="Z254" s="19">
        <f t="shared" ref="Z254:Z257" si="104">M252*2800</f>
        <v>2800</v>
      </c>
      <c r="AA254" s="19">
        <f t="shared" ref="AA254:AA257" si="105">M254*1700</f>
        <v>6800</v>
      </c>
      <c r="AB254" s="22">
        <f t="shared" si="82"/>
        <v>9600</v>
      </c>
      <c r="AC254" t="s">
        <v>70</v>
      </c>
      <c r="AD254" t="s">
        <v>910</v>
      </c>
      <c r="AE254" t="s">
        <v>959</v>
      </c>
      <c r="AF254" s="5" t="s">
        <v>994</v>
      </c>
      <c r="AG254" s="6" t="s">
        <v>907</v>
      </c>
    </row>
    <row r="255" spans="1:33" x14ac:dyDescent="0.3">
      <c r="A255">
        <v>252</v>
      </c>
      <c r="B255" s="54">
        <v>52.149665793785303</v>
      </c>
      <c r="C255" s="53">
        <v>9.9585423899190193</v>
      </c>
      <c r="D255" s="24" t="s">
        <v>993</v>
      </c>
      <c r="E255" t="s">
        <v>993</v>
      </c>
      <c r="F255" s="7">
        <v>60</v>
      </c>
      <c r="G255" s="11" t="s">
        <v>913</v>
      </c>
      <c r="H255" t="s">
        <v>912</v>
      </c>
      <c r="I255"/>
      <c r="J255" t="s">
        <v>60</v>
      </c>
      <c r="K255"/>
      <c r="L255" t="s">
        <v>61</v>
      </c>
      <c r="M255">
        <v>2</v>
      </c>
      <c r="N255" t="s">
        <v>62</v>
      </c>
      <c r="O255">
        <v>22</v>
      </c>
      <c r="P255" s="3">
        <v>44</v>
      </c>
      <c r="Q255" s="3" t="s">
        <v>74</v>
      </c>
      <c r="S255" s="20">
        <v>2025</v>
      </c>
      <c r="T255" s="12">
        <f t="shared" si="103"/>
        <v>176</v>
      </c>
      <c r="U255" s="13" t="s">
        <v>911</v>
      </c>
      <c r="V255" s="33" t="s">
        <v>949</v>
      </c>
      <c r="Z255" s="19">
        <f t="shared" si="104"/>
        <v>5600</v>
      </c>
      <c r="AA255" s="19">
        <f t="shared" si="105"/>
        <v>3400</v>
      </c>
      <c r="AB255" s="22">
        <f t="shared" si="82"/>
        <v>9000</v>
      </c>
      <c r="AC255" t="s">
        <v>70</v>
      </c>
      <c r="AD255" t="s">
        <v>910</v>
      </c>
      <c r="AE255" t="s">
        <v>959</v>
      </c>
      <c r="AF255" s="5" t="s">
        <v>992</v>
      </c>
      <c r="AG255" s="6" t="s">
        <v>907</v>
      </c>
    </row>
    <row r="256" spans="1:33" x14ac:dyDescent="0.3">
      <c r="A256">
        <v>253</v>
      </c>
      <c r="B256" s="54">
        <v>52.153772396994498</v>
      </c>
      <c r="C256" s="53">
        <v>9.9589890782421708</v>
      </c>
      <c r="D256" s="24" t="s">
        <v>975</v>
      </c>
      <c r="E256" t="s">
        <v>975</v>
      </c>
      <c r="F256" s="7">
        <v>9</v>
      </c>
      <c r="G256" s="11" t="s">
        <v>974</v>
      </c>
      <c r="H256" t="s">
        <v>912</v>
      </c>
      <c r="I256"/>
      <c r="J256" t="s">
        <v>60</v>
      </c>
      <c r="K256"/>
      <c r="L256" t="s">
        <v>61</v>
      </c>
      <c r="M256">
        <v>2</v>
      </c>
      <c r="N256" t="s">
        <v>62</v>
      </c>
      <c r="O256">
        <v>22</v>
      </c>
      <c r="P256" s="3">
        <v>44</v>
      </c>
      <c r="Q256" s="3" t="s">
        <v>74</v>
      </c>
      <c r="S256" s="20">
        <v>2025</v>
      </c>
      <c r="T256" s="12">
        <f t="shared" si="103"/>
        <v>176</v>
      </c>
      <c r="U256" s="13" t="s">
        <v>911</v>
      </c>
      <c r="V256" s="33" t="s">
        <v>949</v>
      </c>
      <c r="Z256" s="19">
        <f t="shared" si="104"/>
        <v>11200</v>
      </c>
      <c r="AA256" s="19">
        <f t="shared" si="105"/>
        <v>3400</v>
      </c>
      <c r="AB256" s="22">
        <f t="shared" si="82"/>
        <v>14600</v>
      </c>
      <c r="AC256" t="s">
        <v>70</v>
      </c>
      <c r="AD256" t="s">
        <v>910</v>
      </c>
      <c r="AE256" t="s">
        <v>959</v>
      </c>
      <c r="AF256" s="5" t="s">
        <v>991</v>
      </c>
      <c r="AG256" s="6" t="s">
        <v>907</v>
      </c>
    </row>
    <row r="257" spans="1:33" x14ac:dyDescent="0.3">
      <c r="A257">
        <v>254</v>
      </c>
      <c r="B257" s="54">
        <v>52.151044643968902</v>
      </c>
      <c r="C257" s="53">
        <v>9.9324641805124703</v>
      </c>
      <c r="D257" s="24" t="s">
        <v>990</v>
      </c>
      <c r="E257" t="s">
        <v>990</v>
      </c>
      <c r="F257" s="7">
        <v>11</v>
      </c>
      <c r="G257" s="11" t="s">
        <v>989</v>
      </c>
      <c r="H257" t="s">
        <v>912</v>
      </c>
      <c r="I257" t="s">
        <v>927</v>
      </c>
      <c r="J257" t="s">
        <v>60</v>
      </c>
      <c r="K257"/>
      <c r="L257" t="s">
        <v>61</v>
      </c>
      <c r="M257">
        <v>2</v>
      </c>
      <c r="N257" t="s">
        <v>62</v>
      </c>
      <c r="O257">
        <v>22</v>
      </c>
      <c r="P257" s="3">
        <v>44</v>
      </c>
      <c r="Q257" s="3" t="s">
        <v>74</v>
      </c>
      <c r="S257" s="20">
        <v>2025</v>
      </c>
      <c r="T257" s="12">
        <f t="shared" si="103"/>
        <v>176</v>
      </c>
      <c r="U257" s="13" t="s">
        <v>911</v>
      </c>
      <c r="V257" s="33" t="s">
        <v>988</v>
      </c>
      <c r="Z257" s="19">
        <f t="shared" si="104"/>
        <v>5600</v>
      </c>
      <c r="AA257" s="19">
        <f t="shared" si="105"/>
        <v>3400</v>
      </c>
      <c r="AB257" s="22">
        <f t="shared" si="82"/>
        <v>9000</v>
      </c>
      <c r="AC257" t="s">
        <v>70</v>
      </c>
      <c r="AD257" t="s">
        <v>910</v>
      </c>
      <c r="AE257" t="s">
        <v>959</v>
      </c>
      <c r="AF257" s="5" t="s">
        <v>987</v>
      </c>
      <c r="AG257" s="6" t="s">
        <v>907</v>
      </c>
    </row>
    <row r="258" spans="1:33" x14ac:dyDescent="0.3">
      <c r="A258">
        <v>255</v>
      </c>
      <c r="B258" s="54">
        <v>52.164701863512398</v>
      </c>
      <c r="C258" s="53">
        <v>9.9659360227230902</v>
      </c>
      <c r="D258" s="24" t="s">
        <v>986</v>
      </c>
      <c r="E258" t="s">
        <v>985</v>
      </c>
      <c r="F258" s="7">
        <v>48</v>
      </c>
      <c r="G258" s="11" t="s">
        <v>960</v>
      </c>
      <c r="H258" t="s">
        <v>912</v>
      </c>
      <c r="I258"/>
      <c r="J258" t="s">
        <v>60</v>
      </c>
      <c r="K258" t="s">
        <v>292</v>
      </c>
      <c r="L258" t="s">
        <v>110</v>
      </c>
      <c r="M258">
        <v>2</v>
      </c>
      <c r="N258" t="s">
        <v>109</v>
      </c>
      <c r="O258">
        <v>150</v>
      </c>
      <c r="P258" s="3">
        <v>700</v>
      </c>
      <c r="Q258" s="3" t="s">
        <v>108</v>
      </c>
      <c r="S258" s="30" t="s">
        <v>80</v>
      </c>
      <c r="T258" s="27">
        <f>M258*300</f>
        <v>600</v>
      </c>
      <c r="U258" s="29" t="s">
        <v>911</v>
      </c>
      <c r="V258" s="32"/>
      <c r="W258" s="30"/>
      <c r="X258" s="26"/>
      <c r="Y258" s="26"/>
      <c r="Z258" s="26"/>
      <c r="AA258" s="26"/>
      <c r="AB258" s="25">
        <f t="shared" si="82"/>
        <v>0</v>
      </c>
      <c r="AC258" t="s">
        <v>70</v>
      </c>
      <c r="AD258" t="s">
        <v>910</v>
      </c>
      <c r="AE258" t="s">
        <v>959</v>
      </c>
      <c r="AF258" s="5" t="s">
        <v>984</v>
      </c>
      <c r="AG258" s="6" t="s">
        <v>907</v>
      </c>
    </row>
    <row r="259" spans="1:33" x14ac:dyDescent="0.3">
      <c r="A259">
        <v>256</v>
      </c>
      <c r="B259" s="54">
        <v>52.155554625290002</v>
      </c>
      <c r="C259" s="53">
        <v>9.9694688797336308</v>
      </c>
      <c r="D259" s="24" t="s">
        <v>983</v>
      </c>
      <c r="E259" t="s">
        <v>978</v>
      </c>
      <c r="F259" s="7" t="s">
        <v>982</v>
      </c>
      <c r="G259" s="11" t="s">
        <v>960</v>
      </c>
      <c r="H259" t="s">
        <v>912</v>
      </c>
      <c r="I259"/>
      <c r="J259" t="s">
        <v>60</v>
      </c>
      <c r="K259" t="s">
        <v>102</v>
      </c>
      <c r="L259" t="s">
        <v>61</v>
      </c>
      <c r="M259">
        <v>2</v>
      </c>
      <c r="N259" t="s">
        <v>62</v>
      </c>
      <c r="O259">
        <v>22</v>
      </c>
      <c r="P259" s="3">
        <v>44</v>
      </c>
      <c r="Q259" s="3" t="s">
        <v>63</v>
      </c>
      <c r="S259" s="30" t="s">
        <v>80</v>
      </c>
      <c r="T259" s="70">
        <f>M259*88</f>
        <v>176</v>
      </c>
      <c r="U259" s="29" t="s">
        <v>911</v>
      </c>
      <c r="V259" s="32"/>
      <c r="W259" s="30"/>
      <c r="X259" s="26"/>
      <c r="Y259" s="26"/>
      <c r="Z259" s="26"/>
      <c r="AA259" s="26"/>
      <c r="AB259" s="25">
        <f t="shared" si="82"/>
        <v>0</v>
      </c>
      <c r="AC259" t="s">
        <v>70</v>
      </c>
      <c r="AD259" t="s">
        <v>910</v>
      </c>
      <c r="AE259" t="s">
        <v>959</v>
      </c>
      <c r="AF259" s="5" t="s">
        <v>981</v>
      </c>
      <c r="AG259" s="6" t="s">
        <v>907</v>
      </c>
    </row>
    <row r="260" spans="1:33" x14ac:dyDescent="0.3">
      <c r="A260">
        <v>257</v>
      </c>
      <c r="B260" s="54">
        <v>52.156041692967698</v>
      </c>
      <c r="C260" s="53">
        <v>9.9705418115157496</v>
      </c>
      <c r="D260" s="24" t="s">
        <v>980</v>
      </c>
      <c r="E260" t="s">
        <v>978</v>
      </c>
      <c r="F260" s="7">
        <v>2</v>
      </c>
      <c r="G260" s="11" t="s">
        <v>960</v>
      </c>
      <c r="H260" t="s">
        <v>912</v>
      </c>
      <c r="I260"/>
      <c r="J260" t="s">
        <v>60</v>
      </c>
      <c r="K260" t="s">
        <v>102</v>
      </c>
      <c r="L260" t="s">
        <v>61</v>
      </c>
      <c r="M260">
        <v>2</v>
      </c>
      <c r="N260" t="s">
        <v>62</v>
      </c>
      <c r="O260">
        <v>11</v>
      </c>
      <c r="P260" s="3">
        <v>22</v>
      </c>
      <c r="Q260" s="3" t="s">
        <v>63</v>
      </c>
      <c r="S260" s="30" t="s">
        <v>80</v>
      </c>
      <c r="T260" s="27">
        <f>M260*44</f>
        <v>88</v>
      </c>
      <c r="U260" s="29" t="s">
        <v>911</v>
      </c>
      <c r="V260" s="32"/>
      <c r="W260" s="30"/>
      <c r="X260" s="26"/>
      <c r="Y260" s="26"/>
      <c r="Z260" s="26"/>
      <c r="AA260" s="26"/>
      <c r="AB260" s="25">
        <f t="shared" si="82"/>
        <v>0</v>
      </c>
      <c r="AC260" t="s">
        <v>70</v>
      </c>
      <c r="AD260" t="s">
        <v>910</v>
      </c>
      <c r="AE260" t="s">
        <v>959</v>
      </c>
      <c r="AF260" s="5" t="s">
        <v>979</v>
      </c>
      <c r="AG260" s="6" t="s">
        <v>907</v>
      </c>
    </row>
    <row r="261" spans="1:33" x14ac:dyDescent="0.3">
      <c r="A261">
        <v>258</v>
      </c>
      <c r="B261" s="54">
        <v>52.1567753406826</v>
      </c>
      <c r="C261" s="53">
        <v>9.9730560126027505</v>
      </c>
      <c r="D261" s="24" t="s">
        <v>978</v>
      </c>
      <c r="E261" t="s">
        <v>978</v>
      </c>
      <c r="F261" s="7">
        <v>43</v>
      </c>
      <c r="G261" s="11" t="s">
        <v>960</v>
      </c>
      <c r="H261" t="s">
        <v>912</v>
      </c>
      <c r="I261" t="s">
        <v>977</v>
      </c>
      <c r="J261" t="s">
        <v>60</v>
      </c>
      <c r="K261" t="s">
        <v>292</v>
      </c>
      <c r="L261" t="s">
        <v>61</v>
      </c>
      <c r="M261">
        <v>2</v>
      </c>
      <c r="N261" t="s">
        <v>62</v>
      </c>
      <c r="O261">
        <v>22</v>
      </c>
      <c r="P261" s="3">
        <v>44</v>
      </c>
      <c r="Q261" s="3" t="s">
        <v>63</v>
      </c>
      <c r="S261" s="30" t="s">
        <v>80</v>
      </c>
      <c r="T261" s="70">
        <f t="shared" ref="T261:T262" si="106">M261*88</f>
        <v>176</v>
      </c>
      <c r="U261" s="29" t="s">
        <v>911</v>
      </c>
      <c r="V261" s="32"/>
      <c r="W261" s="30"/>
      <c r="X261" s="26"/>
      <c r="Y261" s="26"/>
      <c r="Z261" s="26"/>
      <c r="AA261" s="26"/>
      <c r="AB261" s="25">
        <f t="shared" si="82"/>
        <v>0</v>
      </c>
      <c r="AC261" t="s">
        <v>70</v>
      </c>
      <c r="AD261" t="s">
        <v>910</v>
      </c>
      <c r="AE261" t="s">
        <v>959</v>
      </c>
      <c r="AF261" s="5" t="s">
        <v>976</v>
      </c>
      <c r="AG261" s="6" t="s">
        <v>907</v>
      </c>
    </row>
    <row r="262" spans="1:33" x14ac:dyDescent="0.3">
      <c r="A262">
        <v>259</v>
      </c>
      <c r="B262" s="54">
        <v>52.153772396994498</v>
      </c>
      <c r="C262" s="53">
        <v>9.9589890782421708</v>
      </c>
      <c r="D262" s="24" t="s">
        <v>975</v>
      </c>
      <c r="E262" t="s">
        <v>975</v>
      </c>
      <c r="F262" s="7">
        <v>9</v>
      </c>
      <c r="G262" s="11" t="s">
        <v>974</v>
      </c>
      <c r="H262" t="s">
        <v>912</v>
      </c>
      <c r="I262" t="s">
        <v>927</v>
      </c>
      <c r="J262" t="s">
        <v>60</v>
      </c>
      <c r="K262"/>
      <c r="L262" t="s">
        <v>61</v>
      </c>
      <c r="M262">
        <v>2</v>
      </c>
      <c r="N262" t="s">
        <v>62</v>
      </c>
      <c r="O262">
        <v>22</v>
      </c>
      <c r="P262" s="3">
        <v>44</v>
      </c>
      <c r="Q262" s="3" t="s">
        <v>63</v>
      </c>
      <c r="S262" s="30" t="s">
        <v>80</v>
      </c>
      <c r="T262" s="70">
        <f t="shared" si="106"/>
        <v>176</v>
      </c>
      <c r="U262" s="29" t="s">
        <v>911</v>
      </c>
      <c r="V262" s="32"/>
      <c r="W262" s="30"/>
      <c r="X262" s="26"/>
      <c r="Y262" s="26"/>
      <c r="Z262" s="26"/>
      <c r="AA262" s="26"/>
      <c r="AB262" s="25">
        <f t="shared" ref="AB262:AB325" si="107">SUM(X262:AA262)</f>
        <v>0</v>
      </c>
      <c r="AC262" t="s">
        <v>70</v>
      </c>
      <c r="AD262" t="s">
        <v>910</v>
      </c>
      <c r="AE262" t="s">
        <v>959</v>
      </c>
      <c r="AF262" s="5" t="s">
        <v>973</v>
      </c>
      <c r="AG262" s="6" t="s">
        <v>907</v>
      </c>
    </row>
    <row r="263" spans="1:33" x14ac:dyDescent="0.3">
      <c r="A263">
        <v>260</v>
      </c>
      <c r="B263" s="54">
        <v>52.155871984003198</v>
      </c>
      <c r="C263" s="53">
        <v>9.9585146177443296</v>
      </c>
      <c r="D263" s="24" t="s">
        <v>972</v>
      </c>
      <c r="E263" t="s">
        <v>971</v>
      </c>
      <c r="F263" s="7">
        <v>10</v>
      </c>
      <c r="G263" s="11" t="s">
        <v>913</v>
      </c>
      <c r="H263" t="s">
        <v>912</v>
      </c>
      <c r="I263" t="s">
        <v>970</v>
      </c>
      <c r="J263" t="s">
        <v>111</v>
      </c>
      <c r="K263"/>
      <c r="L263" t="s">
        <v>83</v>
      </c>
      <c r="M263">
        <v>3</v>
      </c>
      <c r="N263" t="s">
        <v>82</v>
      </c>
      <c r="O263">
        <v>50</v>
      </c>
      <c r="P263" s="3">
        <v>150</v>
      </c>
      <c r="Q263" s="3" t="s">
        <v>81</v>
      </c>
      <c r="S263" s="30" t="s">
        <v>80</v>
      </c>
      <c r="T263" s="27">
        <f>M263*200</f>
        <v>600</v>
      </c>
      <c r="U263" s="29" t="s">
        <v>911</v>
      </c>
      <c r="V263" s="32"/>
      <c r="W263" s="30"/>
      <c r="X263" s="26"/>
      <c r="Y263" s="26"/>
      <c r="Z263" s="26"/>
      <c r="AA263" s="26"/>
      <c r="AB263" s="25">
        <f t="shared" si="107"/>
        <v>0</v>
      </c>
      <c r="AC263" t="s">
        <v>70</v>
      </c>
      <c r="AD263" t="s">
        <v>910</v>
      </c>
      <c r="AE263" t="s">
        <v>959</v>
      </c>
      <c r="AF263" s="5" t="s">
        <v>969</v>
      </c>
      <c r="AG263" s="6" t="s">
        <v>907</v>
      </c>
    </row>
    <row r="264" spans="1:33" x14ac:dyDescent="0.3">
      <c r="A264">
        <v>261</v>
      </c>
      <c r="B264" s="54">
        <v>52.162204235789801</v>
      </c>
      <c r="C264" s="53">
        <v>9.9771279053174506</v>
      </c>
      <c r="D264" s="24" t="s">
        <v>968</v>
      </c>
      <c r="E264" t="s">
        <v>967</v>
      </c>
      <c r="F264" s="7">
        <v>21</v>
      </c>
      <c r="G264" s="11" t="s">
        <v>960</v>
      </c>
      <c r="H264" t="s">
        <v>912</v>
      </c>
      <c r="I264"/>
      <c r="J264" t="s">
        <v>60</v>
      </c>
      <c r="K264"/>
      <c r="L264" t="s">
        <v>110</v>
      </c>
      <c r="M264">
        <v>1</v>
      </c>
      <c r="N264" t="s">
        <v>109</v>
      </c>
      <c r="O264">
        <v>150</v>
      </c>
      <c r="P264" s="3">
        <v>150</v>
      </c>
      <c r="Q264" s="3" t="s">
        <v>108</v>
      </c>
      <c r="S264" s="30" t="s">
        <v>80</v>
      </c>
      <c r="T264" s="27">
        <f>M264*300</f>
        <v>300</v>
      </c>
      <c r="U264" s="29" t="s">
        <v>911</v>
      </c>
      <c r="V264" s="32"/>
      <c r="W264" s="30"/>
      <c r="X264" s="26"/>
      <c r="Y264" s="26"/>
      <c r="Z264" s="26"/>
      <c r="AA264" s="26"/>
      <c r="AB264" s="25">
        <f t="shared" si="107"/>
        <v>0</v>
      </c>
      <c r="AC264" t="s">
        <v>70</v>
      </c>
      <c r="AD264" t="s">
        <v>910</v>
      </c>
      <c r="AE264" t="s">
        <v>959</v>
      </c>
      <c r="AF264" s="5" t="s">
        <v>966</v>
      </c>
      <c r="AG264" s="6" t="s">
        <v>907</v>
      </c>
    </row>
    <row r="265" spans="1:33" x14ac:dyDescent="0.3">
      <c r="A265">
        <v>262</v>
      </c>
      <c r="B265" s="54">
        <v>52.151438888627197</v>
      </c>
      <c r="C265" s="53">
        <v>9.9765721227292108</v>
      </c>
      <c r="D265" s="24" t="s">
        <v>965</v>
      </c>
      <c r="E265" t="s">
        <v>964</v>
      </c>
      <c r="F265" s="7">
        <v>33</v>
      </c>
      <c r="G265" s="11" t="s">
        <v>960</v>
      </c>
      <c r="H265" t="s">
        <v>912</v>
      </c>
      <c r="I265" t="s">
        <v>919</v>
      </c>
      <c r="J265" t="s">
        <v>111</v>
      </c>
      <c r="K265"/>
      <c r="L265" t="s">
        <v>61</v>
      </c>
      <c r="M265">
        <v>6</v>
      </c>
      <c r="N265" t="s">
        <v>62</v>
      </c>
      <c r="O265">
        <v>22</v>
      </c>
      <c r="P265" s="3">
        <v>132</v>
      </c>
      <c r="Q265" s="3" t="s">
        <v>63</v>
      </c>
      <c r="S265" s="30" t="s">
        <v>80</v>
      </c>
      <c r="T265" s="70">
        <f>M265*88</f>
        <v>528</v>
      </c>
      <c r="U265" s="29" t="s">
        <v>911</v>
      </c>
      <c r="V265" s="32"/>
      <c r="W265" s="30"/>
      <c r="X265" s="26"/>
      <c r="Y265" s="26"/>
      <c r="Z265" s="26"/>
      <c r="AA265" s="26"/>
      <c r="AB265" s="25">
        <f t="shared" si="107"/>
        <v>0</v>
      </c>
      <c r="AC265" t="s">
        <v>70</v>
      </c>
      <c r="AD265" t="s">
        <v>910</v>
      </c>
      <c r="AE265" t="s">
        <v>959</v>
      </c>
      <c r="AF265" s="5" t="s">
        <v>963</v>
      </c>
      <c r="AG265" s="6" t="s">
        <v>907</v>
      </c>
    </row>
    <row r="266" spans="1:33" x14ac:dyDescent="0.3">
      <c r="A266">
        <v>263</v>
      </c>
      <c r="B266" s="54">
        <v>52.162547632465497</v>
      </c>
      <c r="C266" s="53">
        <v>9.9717449758545307</v>
      </c>
      <c r="D266" s="24" t="s">
        <v>962</v>
      </c>
      <c r="E266" t="s">
        <v>961</v>
      </c>
      <c r="F266" s="7">
        <v>14</v>
      </c>
      <c r="G266" s="11" t="s">
        <v>960</v>
      </c>
      <c r="H266" t="s">
        <v>912</v>
      </c>
      <c r="I266"/>
      <c r="J266" t="s">
        <v>60</v>
      </c>
      <c r="K266" t="s">
        <v>102</v>
      </c>
      <c r="L266" t="s">
        <v>110</v>
      </c>
      <c r="M266">
        <v>4</v>
      </c>
      <c r="N266" t="s">
        <v>109</v>
      </c>
      <c r="O266">
        <v>150</v>
      </c>
      <c r="P266" s="3">
        <v>600</v>
      </c>
      <c r="Q266" s="3" t="s">
        <v>108</v>
      </c>
      <c r="S266" s="30" t="s">
        <v>80</v>
      </c>
      <c r="T266" s="27">
        <f>M266*300</f>
        <v>1200</v>
      </c>
      <c r="U266" s="29" t="s">
        <v>911</v>
      </c>
      <c r="V266" s="32"/>
      <c r="W266" s="30"/>
      <c r="X266" s="26"/>
      <c r="Y266" s="26"/>
      <c r="Z266" s="26"/>
      <c r="AA266" s="26"/>
      <c r="AB266" s="25">
        <f t="shared" si="107"/>
        <v>0</v>
      </c>
      <c r="AC266" t="s">
        <v>70</v>
      </c>
      <c r="AD266" t="s">
        <v>910</v>
      </c>
      <c r="AE266" t="s">
        <v>959</v>
      </c>
      <c r="AF266" s="5" t="s">
        <v>958</v>
      </c>
      <c r="AG266" s="6" t="s">
        <v>907</v>
      </c>
    </row>
    <row r="267" spans="1:33" x14ac:dyDescent="0.3">
      <c r="A267">
        <v>264</v>
      </c>
      <c r="B267" s="54">
        <v>52.151683394946197</v>
      </c>
      <c r="C267" s="53">
        <v>9.9459300655459302</v>
      </c>
      <c r="D267" s="24" t="s">
        <v>957</v>
      </c>
      <c r="E267" t="s">
        <v>956</v>
      </c>
      <c r="F267" s="7">
        <v>70</v>
      </c>
      <c r="G267" s="11" t="s">
        <v>913</v>
      </c>
      <c r="H267" t="s">
        <v>912</v>
      </c>
      <c r="I267"/>
      <c r="J267" t="s">
        <v>60</v>
      </c>
      <c r="K267"/>
      <c r="L267" t="s">
        <v>61</v>
      </c>
      <c r="M267">
        <v>4</v>
      </c>
      <c r="N267" t="s">
        <v>62</v>
      </c>
      <c r="O267">
        <v>22</v>
      </c>
      <c r="P267" s="3">
        <v>88</v>
      </c>
      <c r="Q267" s="3" t="s">
        <v>74</v>
      </c>
      <c r="S267" s="20">
        <v>2025</v>
      </c>
      <c r="T267" s="12">
        <f t="shared" ref="T267:T272" si="108">M267*88</f>
        <v>352</v>
      </c>
      <c r="U267" s="13" t="s">
        <v>911</v>
      </c>
      <c r="V267" s="33" t="s">
        <v>949</v>
      </c>
      <c r="Z267" s="19">
        <f t="shared" ref="Z267:Z269" si="109">M265*2800</f>
        <v>16800</v>
      </c>
      <c r="AA267" s="19">
        <f t="shared" ref="AA267:AA269" si="110">M267*1700</f>
        <v>6800</v>
      </c>
      <c r="AB267" s="22">
        <f t="shared" si="107"/>
        <v>23600</v>
      </c>
      <c r="AC267" t="s">
        <v>70</v>
      </c>
      <c r="AD267" t="s">
        <v>910</v>
      </c>
      <c r="AE267" t="s">
        <v>909</v>
      </c>
      <c r="AF267" s="5" t="s">
        <v>955</v>
      </c>
      <c r="AG267" s="6" t="s">
        <v>907</v>
      </c>
    </row>
    <row r="268" spans="1:33" x14ac:dyDescent="0.3">
      <c r="A268">
        <v>265</v>
      </c>
      <c r="B268" s="54">
        <v>52.159547566939601</v>
      </c>
      <c r="C268" s="53">
        <v>9.9533273886804601</v>
      </c>
      <c r="D268" s="24" t="s">
        <v>954</v>
      </c>
      <c r="E268" t="s">
        <v>953</v>
      </c>
      <c r="G268" s="11" t="s">
        <v>913</v>
      </c>
      <c r="H268" t="s">
        <v>912</v>
      </c>
      <c r="I268"/>
      <c r="J268" t="s">
        <v>60</v>
      </c>
      <c r="K268"/>
      <c r="L268" t="s">
        <v>61</v>
      </c>
      <c r="M268">
        <v>4</v>
      </c>
      <c r="N268" t="s">
        <v>62</v>
      </c>
      <c r="O268">
        <v>22</v>
      </c>
      <c r="P268" s="3">
        <v>88</v>
      </c>
      <c r="Q268" s="3" t="s">
        <v>74</v>
      </c>
      <c r="S268" s="20">
        <v>2025</v>
      </c>
      <c r="T268" s="12">
        <f t="shared" si="108"/>
        <v>352</v>
      </c>
      <c r="U268" s="13" t="s">
        <v>911</v>
      </c>
      <c r="V268" s="33" t="s">
        <v>949</v>
      </c>
      <c r="Z268" s="19">
        <f t="shared" si="109"/>
        <v>11200</v>
      </c>
      <c r="AA268" s="19">
        <f t="shared" si="110"/>
        <v>6800</v>
      </c>
      <c r="AB268" s="22">
        <f t="shared" si="107"/>
        <v>18000</v>
      </c>
      <c r="AC268" t="s">
        <v>70</v>
      </c>
      <c r="AD268" t="s">
        <v>910</v>
      </c>
      <c r="AE268" t="s">
        <v>909</v>
      </c>
      <c r="AF268" s="5" t="s">
        <v>952</v>
      </c>
      <c r="AG268" s="6" t="s">
        <v>907</v>
      </c>
    </row>
    <row r="269" spans="1:33" x14ac:dyDescent="0.3">
      <c r="A269">
        <v>266</v>
      </c>
      <c r="B269" s="54">
        <v>52.137706704956301</v>
      </c>
      <c r="C269" s="53">
        <v>9.9540589959100299</v>
      </c>
      <c r="D269" s="24" t="s">
        <v>951</v>
      </c>
      <c r="E269" t="s">
        <v>950</v>
      </c>
      <c r="F269" s="7">
        <v>28</v>
      </c>
      <c r="G269" s="11" t="s">
        <v>913</v>
      </c>
      <c r="H269" t="s">
        <v>912</v>
      </c>
      <c r="I269"/>
      <c r="J269" t="s">
        <v>60</v>
      </c>
      <c r="K269"/>
      <c r="L269" t="s">
        <v>61</v>
      </c>
      <c r="M269">
        <v>4</v>
      </c>
      <c r="N269" t="s">
        <v>62</v>
      </c>
      <c r="O269">
        <v>22</v>
      </c>
      <c r="P269" s="3">
        <v>88</v>
      </c>
      <c r="Q269" s="3" t="s">
        <v>74</v>
      </c>
      <c r="S269" s="20">
        <v>2025</v>
      </c>
      <c r="T269" s="12">
        <f t="shared" si="108"/>
        <v>352</v>
      </c>
      <c r="U269" s="13" t="s">
        <v>911</v>
      </c>
      <c r="V269" s="33" t="s">
        <v>949</v>
      </c>
      <c r="Z269" s="19">
        <f t="shared" si="109"/>
        <v>11200</v>
      </c>
      <c r="AA269" s="19">
        <f t="shared" si="110"/>
        <v>6800</v>
      </c>
      <c r="AB269" s="22">
        <f t="shared" si="107"/>
        <v>18000</v>
      </c>
      <c r="AC269" t="s">
        <v>70</v>
      </c>
      <c r="AD269" t="s">
        <v>910</v>
      </c>
      <c r="AE269" t="s">
        <v>909</v>
      </c>
      <c r="AF269" s="5" t="s">
        <v>948</v>
      </c>
      <c r="AG269" s="6" t="s">
        <v>907</v>
      </c>
    </row>
    <row r="270" spans="1:33" x14ac:dyDescent="0.3">
      <c r="A270">
        <v>267</v>
      </c>
      <c r="B270" s="54">
        <v>52.151165938356499</v>
      </c>
      <c r="C270" s="53">
        <v>9.9530543361485098</v>
      </c>
      <c r="D270" s="24" t="s">
        <v>947</v>
      </c>
      <c r="E270" t="s">
        <v>946</v>
      </c>
      <c r="F270" s="7">
        <v>2</v>
      </c>
      <c r="G270" s="11" t="s">
        <v>913</v>
      </c>
      <c r="H270" t="s">
        <v>912</v>
      </c>
      <c r="I270" t="s">
        <v>919</v>
      </c>
      <c r="J270" t="s">
        <v>111</v>
      </c>
      <c r="K270"/>
      <c r="L270" t="s">
        <v>61</v>
      </c>
      <c r="M270">
        <v>4</v>
      </c>
      <c r="N270" t="s">
        <v>62</v>
      </c>
      <c r="O270">
        <v>22</v>
      </c>
      <c r="P270" s="3">
        <v>88</v>
      </c>
      <c r="Q270" s="3" t="s">
        <v>63</v>
      </c>
      <c r="S270" s="30" t="s">
        <v>80</v>
      </c>
      <c r="T270" s="70">
        <f t="shared" si="108"/>
        <v>352</v>
      </c>
      <c r="U270" s="29" t="s">
        <v>911</v>
      </c>
      <c r="V270" s="32"/>
      <c r="W270" s="30"/>
      <c r="X270" s="26"/>
      <c r="Y270" s="26"/>
      <c r="Z270" s="26"/>
      <c r="AA270" s="26"/>
      <c r="AB270" s="25">
        <f t="shared" si="107"/>
        <v>0</v>
      </c>
      <c r="AC270" t="s">
        <v>70</v>
      </c>
      <c r="AD270" t="s">
        <v>910</v>
      </c>
      <c r="AE270" t="s">
        <v>909</v>
      </c>
      <c r="AF270" s="5" t="s">
        <v>945</v>
      </c>
      <c r="AG270" s="6" t="s">
        <v>907</v>
      </c>
    </row>
    <row r="271" spans="1:33" x14ac:dyDescent="0.3">
      <c r="A271">
        <v>268</v>
      </c>
      <c r="B271" s="54">
        <v>52.153622431858302</v>
      </c>
      <c r="C271" s="53">
        <v>9.9490534063762901</v>
      </c>
      <c r="D271" s="24" t="s">
        <v>944</v>
      </c>
      <c r="E271" t="s">
        <v>943</v>
      </c>
      <c r="F271" s="7">
        <v>10</v>
      </c>
      <c r="G271" s="11" t="s">
        <v>913</v>
      </c>
      <c r="H271" t="s">
        <v>912</v>
      </c>
      <c r="I271" t="s">
        <v>927</v>
      </c>
      <c r="J271" t="s">
        <v>60</v>
      </c>
      <c r="K271" t="s">
        <v>102</v>
      </c>
      <c r="L271" t="s">
        <v>61</v>
      </c>
      <c r="M271">
        <v>2</v>
      </c>
      <c r="N271" t="s">
        <v>62</v>
      </c>
      <c r="O271">
        <v>22</v>
      </c>
      <c r="P271" s="3">
        <v>44</v>
      </c>
      <c r="Q271" s="3" t="s">
        <v>63</v>
      </c>
      <c r="S271" s="30" t="s">
        <v>80</v>
      </c>
      <c r="T271" s="70">
        <f t="shared" si="108"/>
        <v>176</v>
      </c>
      <c r="U271" s="29" t="s">
        <v>911</v>
      </c>
      <c r="V271" s="32"/>
      <c r="W271" s="30"/>
      <c r="X271" s="26"/>
      <c r="Y271" s="26"/>
      <c r="Z271" s="26"/>
      <c r="AA271" s="26"/>
      <c r="AB271" s="25">
        <f t="shared" si="107"/>
        <v>0</v>
      </c>
      <c r="AC271" t="s">
        <v>70</v>
      </c>
      <c r="AD271" t="s">
        <v>910</v>
      </c>
      <c r="AE271" t="s">
        <v>909</v>
      </c>
      <c r="AF271" s="5" t="s">
        <v>942</v>
      </c>
      <c r="AG271" s="6" t="s">
        <v>907</v>
      </c>
    </row>
    <row r="272" spans="1:33" x14ac:dyDescent="0.3">
      <c r="A272">
        <v>269</v>
      </c>
      <c r="B272" s="54">
        <v>52.155795445415698</v>
      </c>
      <c r="C272" s="53">
        <v>9.9584921922464407</v>
      </c>
      <c r="D272" s="24" t="s">
        <v>181</v>
      </c>
      <c r="E272" t="s">
        <v>181</v>
      </c>
      <c r="F272" s="7">
        <v>38</v>
      </c>
      <c r="G272" s="11" t="s">
        <v>913</v>
      </c>
      <c r="H272" t="s">
        <v>912</v>
      </c>
      <c r="I272" t="s">
        <v>927</v>
      </c>
      <c r="J272" t="s">
        <v>60</v>
      </c>
      <c r="K272"/>
      <c r="L272" t="s">
        <v>61</v>
      </c>
      <c r="M272">
        <v>2</v>
      </c>
      <c r="N272" t="s">
        <v>62</v>
      </c>
      <c r="O272">
        <v>22</v>
      </c>
      <c r="P272" s="3">
        <v>44</v>
      </c>
      <c r="Q272" s="3" t="s">
        <v>63</v>
      </c>
      <c r="S272" s="30" t="s">
        <v>80</v>
      </c>
      <c r="T272" s="70">
        <f t="shared" si="108"/>
        <v>176</v>
      </c>
      <c r="U272" s="29" t="s">
        <v>911</v>
      </c>
      <c r="V272" s="32"/>
      <c r="W272" s="30"/>
      <c r="X272" s="26"/>
      <c r="Y272" s="26"/>
      <c r="Z272" s="26"/>
      <c r="AA272" s="26"/>
      <c r="AB272" s="25">
        <f t="shared" si="107"/>
        <v>0</v>
      </c>
      <c r="AC272" t="s">
        <v>70</v>
      </c>
      <c r="AD272" t="s">
        <v>910</v>
      </c>
      <c r="AE272" t="s">
        <v>909</v>
      </c>
      <c r="AF272" s="5" t="s">
        <v>941</v>
      </c>
      <c r="AG272" s="6" t="s">
        <v>907</v>
      </c>
    </row>
    <row r="273" spans="1:33" x14ac:dyDescent="0.3">
      <c r="A273">
        <v>270</v>
      </c>
      <c r="B273" s="54">
        <v>52.155795445415698</v>
      </c>
      <c r="C273" s="53">
        <v>9.9584921922464407</v>
      </c>
      <c r="D273" s="24" t="s">
        <v>181</v>
      </c>
      <c r="E273" t="s">
        <v>181</v>
      </c>
      <c r="F273" s="7">
        <v>38</v>
      </c>
      <c r="G273" s="11" t="s">
        <v>913</v>
      </c>
      <c r="H273" t="s">
        <v>912</v>
      </c>
      <c r="I273" t="s">
        <v>927</v>
      </c>
      <c r="J273" t="s">
        <v>60</v>
      </c>
      <c r="K273"/>
      <c r="L273" t="s">
        <v>83</v>
      </c>
      <c r="M273">
        <v>2</v>
      </c>
      <c r="N273" t="s">
        <v>109</v>
      </c>
      <c r="O273">
        <v>50</v>
      </c>
      <c r="P273" s="3">
        <v>100</v>
      </c>
      <c r="Q273" s="3" t="s">
        <v>81</v>
      </c>
      <c r="S273" s="30" t="s">
        <v>80</v>
      </c>
      <c r="T273" s="27">
        <f>M273*200</f>
        <v>400</v>
      </c>
      <c r="U273" s="29" t="s">
        <v>911</v>
      </c>
      <c r="V273" s="32"/>
      <c r="W273" s="30"/>
      <c r="X273" s="26"/>
      <c r="Y273" s="26"/>
      <c r="Z273" s="26"/>
      <c r="AA273" s="26"/>
      <c r="AB273" s="25">
        <f t="shared" si="107"/>
        <v>0</v>
      </c>
      <c r="AC273" t="s">
        <v>70</v>
      </c>
      <c r="AD273" t="s">
        <v>910</v>
      </c>
      <c r="AE273" t="s">
        <v>909</v>
      </c>
      <c r="AF273" s="5" t="s">
        <v>940</v>
      </c>
      <c r="AG273" s="6" t="s">
        <v>907</v>
      </c>
    </row>
    <row r="274" spans="1:33" x14ac:dyDescent="0.3">
      <c r="A274">
        <v>271</v>
      </c>
      <c r="B274" s="54">
        <v>52.151675603207003</v>
      </c>
      <c r="C274" s="53">
        <v>9.9488189782451002</v>
      </c>
      <c r="D274" s="24" t="s">
        <v>939</v>
      </c>
      <c r="E274" t="s">
        <v>938</v>
      </c>
      <c r="F274" s="7">
        <v>1</v>
      </c>
      <c r="G274" s="11" t="s">
        <v>913</v>
      </c>
      <c r="H274" t="s">
        <v>912</v>
      </c>
      <c r="I274" t="s">
        <v>919</v>
      </c>
      <c r="J274" t="s">
        <v>111</v>
      </c>
      <c r="K274" t="s">
        <v>102</v>
      </c>
      <c r="L274" t="s">
        <v>61</v>
      </c>
      <c r="M274">
        <v>4</v>
      </c>
      <c r="N274" t="s">
        <v>62</v>
      </c>
      <c r="O274">
        <v>22</v>
      </c>
      <c r="P274" s="3">
        <v>88</v>
      </c>
      <c r="Q274" s="3" t="s">
        <v>63</v>
      </c>
      <c r="S274" s="30" t="s">
        <v>80</v>
      </c>
      <c r="T274" s="70">
        <f t="shared" ref="T274:T284" si="111">M274*88</f>
        <v>352</v>
      </c>
      <c r="U274" s="29" t="s">
        <v>911</v>
      </c>
      <c r="V274" s="32"/>
      <c r="W274" s="30"/>
      <c r="X274" s="26"/>
      <c r="Y274" s="26"/>
      <c r="Z274" s="26"/>
      <c r="AA274" s="26"/>
      <c r="AB274" s="25">
        <f t="shared" si="107"/>
        <v>0</v>
      </c>
      <c r="AC274" t="s">
        <v>70</v>
      </c>
      <c r="AD274" t="s">
        <v>910</v>
      </c>
      <c r="AE274" t="s">
        <v>909</v>
      </c>
      <c r="AF274" s="5" t="s">
        <v>937</v>
      </c>
      <c r="AG274" s="6" t="s">
        <v>907</v>
      </c>
    </row>
    <row r="275" spans="1:33" x14ac:dyDescent="0.3">
      <c r="A275">
        <v>272</v>
      </c>
      <c r="B275" s="54">
        <v>52.161666147426502</v>
      </c>
      <c r="C275" s="53">
        <v>9.9548182632150297</v>
      </c>
      <c r="D275" s="24" t="s">
        <v>936</v>
      </c>
      <c r="E275" t="s">
        <v>936</v>
      </c>
      <c r="F275" s="7">
        <v>9</v>
      </c>
      <c r="G275" s="11" t="s">
        <v>913</v>
      </c>
      <c r="H275" t="s">
        <v>912</v>
      </c>
      <c r="I275" t="s">
        <v>927</v>
      </c>
      <c r="J275" t="s">
        <v>60</v>
      </c>
      <c r="K275"/>
      <c r="L275" t="s">
        <v>61</v>
      </c>
      <c r="M275">
        <v>2</v>
      </c>
      <c r="N275" t="s">
        <v>62</v>
      </c>
      <c r="O275">
        <v>22</v>
      </c>
      <c r="P275" s="3">
        <v>44</v>
      </c>
      <c r="Q275" s="3" t="s">
        <v>63</v>
      </c>
      <c r="S275" s="30" t="s">
        <v>80</v>
      </c>
      <c r="T275" s="70">
        <f t="shared" si="111"/>
        <v>176</v>
      </c>
      <c r="U275" s="29" t="s">
        <v>911</v>
      </c>
      <c r="V275" s="32"/>
      <c r="W275" s="30"/>
      <c r="X275" s="26"/>
      <c r="Y275" s="26"/>
      <c r="Z275" s="26"/>
      <c r="AA275" s="26"/>
      <c r="AB275" s="25">
        <f t="shared" si="107"/>
        <v>0</v>
      </c>
      <c r="AC275" t="s">
        <v>70</v>
      </c>
      <c r="AD275" t="s">
        <v>910</v>
      </c>
      <c r="AE275" t="s">
        <v>909</v>
      </c>
      <c r="AF275" s="5" t="s">
        <v>935</v>
      </c>
      <c r="AG275" s="6" t="s">
        <v>907</v>
      </c>
    </row>
    <row r="276" spans="1:33" x14ac:dyDescent="0.3">
      <c r="A276">
        <v>273</v>
      </c>
      <c r="B276" s="54">
        <v>52.1572133704246</v>
      </c>
      <c r="C276" s="53">
        <v>9.9463484416093007</v>
      </c>
      <c r="D276" s="24" t="s">
        <v>934</v>
      </c>
      <c r="E276" t="s">
        <v>933</v>
      </c>
      <c r="F276" s="7">
        <v>21</v>
      </c>
      <c r="G276" s="11" t="s">
        <v>913</v>
      </c>
      <c r="H276" t="s">
        <v>912</v>
      </c>
      <c r="I276" t="s">
        <v>919</v>
      </c>
      <c r="J276" t="s">
        <v>111</v>
      </c>
      <c r="K276"/>
      <c r="L276" t="s">
        <v>61</v>
      </c>
      <c r="M276">
        <v>2</v>
      </c>
      <c r="N276" t="s">
        <v>62</v>
      </c>
      <c r="O276">
        <v>22</v>
      </c>
      <c r="P276" s="3">
        <v>44</v>
      </c>
      <c r="Q276" s="3" t="s">
        <v>63</v>
      </c>
      <c r="S276" s="30" t="s">
        <v>80</v>
      </c>
      <c r="T276" s="70">
        <f t="shared" si="111"/>
        <v>176</v>
      </c>
      <c r="U276" s="29" t="s">
        <v>911</v>
      </c>
      <c r="V276" s="32"/>
      <c r="W276" s="30"/>
      <c r="X276" s="26"/>
      <c r="Y276" s="26"/>
      <c r="Z276" s="26"/>
      <c r="AA276" s="26"/>
      <c r="AB276" s="25">
        <f t="shared" si="107"/>
        <v>0</v>
      </c>
      <c r="AC276" t="s">
        <v>70</v>
      </c>
      <c r="AD276" t="s">
        <v>910</v>
      </c>
      <c r="AE276" t="s">
        <v>909</v>
      </c>
      <c r="AF276" s="5" t="s">
        <v>932</v>
      </c>
      <c r="AG276" s="6" t="s">
        <v>907</v>
      </c>
    </row>
    <row r="277" spans="1:33" x14ac:dyDescent="0.3">
      <c r="A277">
        <v>274</v>
      </c>
      <c r="B277" s="54">
        <v>52.157312484725999</v>
      </c>
      <c r="C277" s="53">
        <v>9.9511271236594698</v>
      </c>
      <c r="D277" s="24" t="s">
        <v>931</v>
      </c>
      <c r="E277" t="s">
        <v>930</v>
      </c>
      <c r="F277" s="7">
        <v>30</v>
      </c>
      <c r="G277" s="11" t="s">
        <v>913</v>
      </c>
      <c r="H277" t="s">
        <v>912</v>
      </c>
      <c r="I277" t="s">
        <v>927</v>
      </c>
      <c r="J277" t="s">
        <v>60</v>
      </c>
      <c r="K277"/>
      <c r="L277" t="s">
        <v>61</v>
      </c>
      <c r="M277">
        <v>2</v>
      </c>
      <c r="N277" t="s">
        <v>62</v>
      </c>
      <c r="O277">
        <v>22</v>
      </c>
      <c r="P277" s="3">
        <v>44</v>
      </c>
      <c r="Q277" s="3" t="s">
        <v>63</v>
      </c>
      <c r="S277" s="30" t="s">
        <v>80</v>
      </c>
      <c r="T277" s="70">
        <f t="shared" si="111"/>
        <v>176</v>
      </c>
      <c r="U277" s="29" t="s">
        <v>911</v>
      </c>
      <c r="V277" s="32"/>
      <c r="W277" s="30"/>
      <c r="X277" s="26"/>
      <c r="Y277" s="26"/>
      <c r="Z277" s="26"/>
      <c r="AA277" s="26"/>
      <c r="AB277" s="25">
        <f t="shared" si="107"/>
        <v>0</v>
      </c>
      <c r="AC277" t="s">
        <v>70</v>
      </c>
      <c r="AD277" t="s">
        <v>910</v>
      </c>
      <c r="AE277" t="s">
        <v>909</v>
      </c>
      <c r="AF277" s="5" t="s">
        <v>929</v>
      </c>
      <c r="AG277" s="6" t="s">
        <v>907</v>
      </c>
    </row>
    <row r="278" spans="1:33" x14ac:dyDescent="0.3">
      <c r="A278">
        <v>275</v>
      </c>
      <c r="B278" s="54">
        <v>52.150145907895102</v>
      </c>
      <c r="C278" s="53">
        <v>9.9515395271791895</v>
      </c>
      <c r="D278" s="24" t="s">
        <v>928</v>
      </c>
      <c r="E278" t="s">
        <v>928</v>
      </c>
      <c r="F278" s="7">
        <v>3</v>
      </c>
      <c r="G278" s="11" t="s">
        <v>913</v>
      </c>
      <c r="H278" t="s">
        <v>912</v>
      </c>
      <c r="I278" t="s">
        <v>927</v>
      </c>
      <c r="J278" t="s">
        <v>60</v>
      </c>
      <c r="K278"/>
      <c r="L278" t="s">
        <v>61</v>
      </c>
      <c r="M278">
        <v>2</v>
      </c>
      <c r="N278" t="s">
        <v>62</v>
      </c>
      <c r="O278">
        <v>22</v>
      </c>
      <c r="P278" s="3">
        <v>44</v>
      </c>
      <c r="Q278" s="3" t="s">
        <v>63</v>
      </c>
      <c r="S278" s="30" t="s">
        <v>80</v>
      </c>
      <c r="T278" s="70">
        <f t="shared" si="111"/>
        <v>176</v>
      </c>
      <c r="U278" s="29" t="s">
        <v>911</v>
      </c>
      <c r="V278" s="32"/>
      <c r="W278" s="30"/>
      <c r="X278" s="26"/>
      <c r="Y278" s="26"/>
      <c r="Z278" s="26"/>
      <c r="AA278" s="26"/>
      <c r="AB278" s="25">
        <f t="shared" si="107"/>
        <v>0</v>
      </c>
      <c r="AC278" t="s">
        <v>70</v>
      </c>
      <c r="AD278" t="s">
        <v>910</v>
      </c>
      <c r="AE278" t="s">
        <v>909</v>
      </c>
      <c r="AF278" s="5" t="s">
        <v>926</v>
      </c>
      <c r="AG278" s="6" t="s">
        <v>907</v>
      </c>
    </row>
    <row r="279" spans="1:33" x14ac:dyDescent="0.3">
      <c r="A279">
        <v>276</v>
      </c>
      <c r="B279" s="54">
        <v>52.158800254976001</v>
      </c>
      <c r="C279" s="53">
        <v>9.95484212094809</v>
      </c>
      <c r="D279" s="24" t="s">
        <v>925</v>
      </c>
      <c r="E279" t="s">
        <v>924</v>
      </c>
      <c r="F279" s="7" t="s">
        <v>923</v>
      </c>
      <c r="G279" s="11" t="s">
        <v>913</v>
      </c>
      <c r="H279" t="s">
        <v>912</v>
      </c>
      <c r="I279"/>
      <c r="J279" t="s">
        <v>111</v>
      </c>
      <c r="K279"/>
      <c r="L279" t="s">
        <v>61</v>
      </c>
      <c r="M279">
        <v>8</v>
      </c>
      <c r="N279" t="s">
        <v>62</v>
      </c>
      <c r="O279">
        <v>22</v>
      </c>
      <c r="P279" s="3">
        <v>352</v>
      </c>
      <c r="Q279" s="3" t="s">
        <v>63</v>
      </c>
      <c r="S279" s="30" t="s">
        <v>80</v>
      </c>
      <c r="T279" s="70">
        <f t="shared" si="111"/>
        <v>704</v>
      </c>
      <c r="U279" s="29" t="s">
        <v>911</v>
      </c>
      <c r="V279" s="32"/>
      <c r="W279" s="30"/>
      <c r="X279" s="26"/>
      <c r="Y279" s="26"/>
      <c r="Z279" s="26"/>
      <c r="AA279" s="26"/>
      <c r="AB279" s="25">
        <f t="shared" si="107"/>
        <v>0</v>
      </c>
      <c r="AC279" t="s">
        <v>70</v>
      </c>
      <c r="AD279" t="s">
        <v>910</v>
      </c>
      <c r="AE279" t="s">
        <v>909</v>
      </c>
      <c r="AF279" s="5" t="s">
        <v>922</v>
      </c>
      <c r="AG279" s="6" t="s">
        <v>907</v>
      </c>
    </row>
    <row r="280" spans="1:33" x14ac:dyDescent="0.3">
      <c r="A280">
        <v>277</v>
      </c>
      <c r="B280" s="54">
        <v>52.146934782556698</v>
      </c>
      <c r="C280" s="53">
        <v>9.9457963136452801</v>
      </c>
      <c r="D280" s="24" t="s">
        <v>921</v>
      </c>
      <c r="E280" t="s">
        <v>920</v>
      </c>
      <c r="G280" s="11" t="s">
        <v>913</v>
      </c>
      <c r="H280" t="s">
        <v>912</v>
      </c>
      <c r="I280" t="s">
        <v>919</v>
      </c>
      <c r="J280" t="s">
        <v>111</v>
      </c>
      <c r="K280"/>
      <c r="L280" t="s">
        <v>61</v>
      </c>
      <c r="M280">
        <v>4</v>
      </c>
      <c r="N280" t="s">
        <v>62</v>
      </c>
      <c r="O280">
        <v>22</v>
      </c>
      <c r="P280" s="3">
        <v>88</v>
      </c>
      <c r="Q280" s="3" t="s">
        <v>63</v>
      </c>
      <c r="S280" s="30" t="s">
        <v>80</v>
      </c>
      <c r="T280" s="70">
        <f t="shared" si="111"/>
        <v>352</v>
      </c>
      <c r="U280" s="29" t="s">
        <v>911</v>
      </c>
      <c r="V280" s="32"/>
      <c r="W280" s="30"/>
      <c r="X280" s="26"/>
      <c r="Y280" s="26"/>
      <c r="Z280" s="26"/>
      <c r="AA280" s="26"/>
      <c r="AB280" s="25">
        <f t="shared" si="107"/>
        <v>0</v>
      </c>
      <c r="AC280" t="s">
        <v>70</v>
      </c>
      <c r="AD280" t="s">
        <v>910</v>
      </c>
      <c r="AE280" t="s">
        <v>909</v>
      </c>
      <c r="AF280" s="5" t="s">
        <v>918</v>
      </c>
      <c r="AG280" s="6" t="s">
        <v>907</v>
      </c>
    </row>
    <row r="281" spans="1:33" x14ac:dyDescent="0.3">
      <c r="A281">
        <v>278</v>
      </c>
      <c r="B281" s="54">
        <v>52.144002618783801</v>
      </c>
      <c r="C281" s="53">
        <v>9.9556947752359601</v>
      </c>
      <c r="D281" s="24" t="s">
        <v>917</v>
      </c>
      <c r="E281" t="s">
        <v>917</v>
      </c>
      <c r="F281" s="7">
        <v>24</v>
      </c>
      <c r="G281" s="11" t="s">
        <v>913</v>
      </c>
      <c r="H281" t="s">
        <v>912</v>
      </c>
      <c r="I281" t="s">
        <v>88</v>
      </c>
      <c r="J281" t="s">
        <v>60</v>
      </c>
      <c r="K281"/>
      <c r="L281" t="s">
        <v>61</v>
      </c>
      <c r="M281">
        <v>2</v>
      </c>
      <c r="N281" t="s">
        <v>62</v>
      </c>
      <c r="O281">
        <v>22</v>
      </c>
      <c r="P281" s="3">
        <v>44</v>
      </c>
      <c r="Q281" s="3" t="s">
        <v>63</v>
      </c>
      <c r="S281" s="30" t="s">
        <v>80</v>
      </c>
      <c r="T281" s="70">
        <f t="shared" si="111"/>
        <v>176</v>
      </c>
      <c r="U281" s="29" t="s">
        <v>911</v>
      </c>
      <c r="V281" s="32"/>
      <c r="W281" s="30"/>
      <c r="X281" s="26"/>
      <c r="Y281" s="26"/>
      <c r="Z281" s="26"/>
      <c r="AA281" s="26"/>
      <c r="AB281" s="25">
        <f t="shared" si="107"/>
        <v>0</v>
      </c>
      <c r="AC281" t="s">
        <v>70</v>
      </c>
      <c r="AD281" t="s">
        <v>910</v>
      </c>
      <c r="AE281" t="s">
        <v>909</v>
      </c>
      <c r="AF281" s="5" t="s">
        <v>916</v>
      </c>
      <c r="AG281" s="6" t="s">
        <v>907</v>
      </c>
    </row>
    <row r="282" spans="1:33" x14ac:dyDescent="0.3">
      <c r="A282">
        <v>279</v>
      </c>
      <c r="B282" s="54">
        <v>52.1543022513411</v>
      </c>
      <c r="C282" s="53">
        <v>9.9572659727322197</v>
      </c>
      <c r="D282" s="24" t="s">
        <v>915</v>
      </c>
      <c r="E282" t="s">
        <v>914</v>
      </c>
      <c r="F282" s="7">
        <v>26</v>
      </c>
      <c r="G282" s="11" t="s">
        <v>913</v>
      </c>
      <c r="H282" t="s">
        <v>912</v>
      </c>
      <c r="I282"/>
      <c r="J282" t="s">
        <v>111</v>
      </c>
      <c r="K282"/>
      <c r="L282" t="s">
        <v>61</v>
      </c>
      <c r="M282">
        <v>4</v>
      </c>
      <c r="N282" t="s">
        <v>62</v>
      </c>
      <c r="O282">
        <v>22</v>
      </c>
      <c r="P282" s="3">
        <v>88</v>
      </c>
      <c r="Q282" s="3" t="s">
        <v>63</v>
      </c>
      <c r="S282" s="30" t="s">
        <v>80</v>
      </c>
      <c r="T282" s="70">
        <f t="shared" si="111"/>
        <v>352</v>
      </c>
      <c r="U282" s="29" t="s">
        <v>911</v>
      </c>
      <c r="V282" s="32"/>
      <c r="W282" s="30"/>
      <c r="X282" s="26"/>
      <c r="Y282" s="26"/>
      <c r="Z282" s="26"/>
      <c r="AA282" s="26"/>
      <c r="AB282" s="25">
        <f t="shared" si="107"/>
        <v>0</v>
      </c>
      <c r="AC282" t="s">
        <v>70</v>
      </c>
      <c r="AD282" t="s">
        <v>910</v>
      </c>
      <c r="AE282" t="s">
        <v>909</v>
      </c>
      <c r="AF282" s="5" t="s">
        <v>908</v>
      </c>
      <c r="AG282" s="6" t="s">
        <v>907</v>
      </c>
    </row>
    <row r="283" spans="1:33" x14ac:dyDescent="0.3">
      <c r="A283">
        <v>280</v>
      </c>
      <c r="B283" s="54">
        <v>52.094882689755998</v>
      </c>
      <c r="C283" s="53">
        <v>10.1327361635431</v>
      </c>
      <c r="D283" s="24" t="s">
        <v>906</v>
      </c>
      <c r="E283" t="s">
        <v>635</v>
      </c>
      <c r="F283">
        <v>17</v>
      </c>
      <c r="G283" s="11">
        <v>31188</v>
      </c>
      <c r="H283" t="s">
        <v>793</v>
      </c>
      <c r="I283" s="24" t="s">
        <v>802</v>
      </c>
      <c r="J283" t="s">
        <v>60</v>
      </c>
      <c r="K283" t="s">
        <v>536</v>
      </c>
      <c r="L283" t="s">
        <v>61</v>
      </c>
      <c r="M283">
        <v>2</v>
      </c>
      <c r="N283" t="s">
        <v>62</v>
      </c>
      <c r="O283">
        <v>22</v>
      </c>
      <c r="P283" s="3">
        <v>44</v>
      </c>
      <c r="Q283" s="3" t="s">
        <v>74</v>
      </c>
      <c r="S283" s="20">
        <v>2025</v>
      </c>
      <c r="T283" s="12">
        <f t="shared" si="111"/>
        <v>176</v>
      </c>
      <c r="U283" s="13" t="s">
        <v>73</v>
      </c>
      <c r="V283" s="15" t="s">
        <v>72</v>
      </c>
      <c r="W283" s="23" t="s">
        <v>71</v>
      </c>
      <c r="X283" s="40">
        <v>5570</v>
      </c>
      <c r="Y283" s="40"/>
      <c r="Z283" s="19">
        <f t="shared" ref="Z283:Z286" si="112">M281*2800</f>
        <v>5600</v>
      </c>
      <c r="AA283" s="19">
        <f t="shared" ref="AA283:AA286" si="113">M283*1700</f>
        <v>3400</v>
      </c>
      <c r="AB283" s="22">
        <f t="shared" si="107"/>
        <v>14570</v>
      </c>
      <c r="AC283" t="s">
        <v>70</v>
      </c>
      <c r="AD283" t="s">
        <v>791</v>
      </c>
      <c r="AE283" t="s">
        <v>900</v>
      </c>
      <c r="AF283" s="5" t="s">
        <v>905</v>
      </c>
      <c r="AG283" s="6" t="s">
        <v>788</v>
      </c>
    </row>
    <row r="284" spans="1:33" x14ac:dyDescent="0.3">
      <c r="A284">
        <v>281</v>
      </c>
      <c r="B284" s="54">
        <v>52.098777352922198</v>
      </c>
      <c r="C284" s="53">
        <v>10.1225714991487</v>
      </c>
      <c r="D284" s="24" t="s">
        <v>222</v>
      </c>
      <c r="E284" t="s">
        <v>904</v>
      </c>
      <c r="F284">
        <v>12</v>
      </c>
      <c r="G284" s="11">
        <v>31188</v>
      </c>
      <c r="H284" t="s">
        <v>793</v>
      </c>
      <c r="I284" s="24" t="s">
        <v>802</v>
      </c>
      <c r="J284" t="s">
        <v>60</v>
      </c>
      <c r="K284" t="s">
        <v>59</v>
      </c>
      <c r="L284" t="s">
        <v>61</v>
      </c>
      <c r="M284">
        <v>1</v>
      </c>
      <c r="N284" t="s">
        <v>62</v>
      </c>
      <c r="O284">
        <v>22</v>
      </c>
      <c r="P284" s="3">
        <v>22</v>
      </c>
      <c r="Q284" s="3" t="s">
        <v>74</v>
      </c>
      <c r="S284" s="20">
        <v>2030</v>
      </c>
      <c r="T284" s="12">
        <f t="shared" si="111"/>
        <v>88</v>
      </c>
      <c r="U284" s="13" t="s">
        <v>73</v>
      </c>
      <c r="V284" s="15" t="s">
        <v>72</v>
      </c>
      <c r="W284" s="23" t="s">
        <v>71</v>
      </c>
      <c r="X284" s="40">
        <v>5150</v>
      </c>
      <c r="Y284" s="40"/>
      <c r="Z284" s="19">
        <f t="shared" si="112"/>
        <v>11200</v>
      </c>
      <c r="AA284" s="19">
        <f t="shared" si="113"/>
        <v>1700</v>
      </c>
      <c r="AB284" s="22">
        <f t="shared" si="107"/>
        <v>18050</v>
      </c>
      <c r="AC284" t="s">
        <v>70</v>
      </c>
      <c r="AD284" t="s">
        <v>791</v>
      </c>
      <c r="AE284" t="s">
        <v>900</v>
      </c>
      <c r="AF284" s="5" t="s">
        <v>903</v>
      </c>
      <c r="AG284" s="6" t="s">
        <v>788</v>
      </c>
    </row>
    <row r="285" spans="1:33" x14ac:dyDescent="0.3">
      <c r="A285">
        <v>282</v>
      </c>
      <c r="B285" s="54">
        <v>52.094411869906303</v>
      </c>
      <c r="C285" s="53">
        <v>10.122445110476001</v>
      </c>
      <c r="D285" s="24" t="s">
        <v>902</v>
      </c>
      <c r="E285" t="s">
        <v>901</v>
      </c>
      <c r="F285"/>
      <c r="G285" s="11">
        <v>31188</v>
      </c>
      <c r="H285" t="s">
        <v>793</v>
      </c>
      <c r="I285" s="24" t="s">
        <v>802</v>
      </c>
      <c r="J285" t="s">
        <v>60</v>
      </c>
      <c r="K285" t="s">
        <v>75</v>
      </c>
      <c r="L285" t="s">
        <v>61</v>
      </c>
      <c r="M285">
        <v>2</v>
      </c>
      <c r="N285" t="s">
        <v>62</v>
      </c>
      <c r="O285">
        <v>11</v>
      </c>
      <c r="P285" s="3">
        <v>22</v>
      </c>
      <c r="Q285" s="3" t="s">
        <v>74</v>
      </c>
      <c r="S285" s="20">
        <v>2028</v>
      </c>
      <c r="T285" s="3">
        <f t="shared" ref="T285:T286" si="114">M285*44</f>
        <v>88</v>
      </c>
      <c r="U285" s="13" t="s">
        <v>73</v>
      </c>
      <c r="V285" s="15" t="s">
        <v>72</v>
      </c>
      <c r="W285" s="23" t="s">
        <v>71</v>
      </c>
      <c r="X285" s="40">
        <v>5150</v>
      </c>
      <c r="Y285" s="40"/>
      <c r="Z285" s="19">
        <f t="shared" si="112"/>
        <v>5600</v>
      </c>
      <c r="AA285" s="19">
        <f t="shared" si="113"/>
        <v>3400</v>
      </c>
      <c r="AB285" s="22">
        <f t="shared" si="107"/>
        <v>14150</v>
      </c>
      <c r="AC285" t="s">
        <v>70</v>
      </c>
      <c r="AD285" t="s">
        <v>791</v>
      </c>
      <c r="AE285" t="s">
        <v>900</v>
      </c>
      <c r="AF285" s="5" t="s">
        <v>899</v>
      </c>
      <c r="AG285" s="6" t="s">
        <v>788</v>
      </c>
    </row>
    <row r="286" spans="1:33" x14ac:dyDescent="0.3">
      <c r="A286">
        <v>283</v>
      </c>
      <c r="B286" s="54">
        <v>52.111086133299501</v>
      </c>
      <c r="C286" s="53">
        <v>10.158375929522901</v>
      </c>
      <c r="D286" s="24" t="s">
        <v>898</v>
      </c>
      <c r="E286" t="s">
        <v>897</v>
      </c>
      <c r="F286">
        <v>10</v>
      </c>
      <c r="G286" s="11">
        <v>31188</v>
      </c>
      <c r="H286" t="s">
        <v>793</v>
      </c>
      <c r="I286" s="24" t="s">
        <v>802</v>
      </c>
      <c r="J286" t="s">
        <v>60</v>
      </c>
      <c r="K286" t="s">
        <v>75</v>
      </c>
      <c r="L286" t="s">
        <v>61</v>
      </c>
      <c r="M286">
        <v>2</v>
      </c>
      <c r="N286" t="s">
        <v>62</v>
      </c>
      <c r="O286">
        <v>11</v>
      </c>
      <c r="P286" s="3">
        <v>22</v>
      </c>
      <c r="Q286" s="3" t="s">
        <v>74</v>
      </c>
      <c r="S286" s="20">
        <v>2028</v>
      </c>
      <c r="T286" s="3">
        <f t="shared" si="114"/>
        <v>88</v>
      </c>
      <c r="U286" s="13" t="s">
        <v>73</v>
      </c>
      <c r="V286" s="15" t="s">
        <v>72</v>
      </c>
      <c r="W286" s="23" t="s">
        <v>71</v>
      </c>
      <c r="X286" s="40">
        <v>5150</v>
      </c>
      <c r="Y286" s="40"/>
      <c r="Z286" s="19">
        <f t="shared" si="112"/>
        <v>2800</v>
      </c>
      <c r="AA286" s="19">
        <f t="shared" si="113"/>
        <v>3400</v>
      </c>
      <c r="AB286" s="22">
        <f t="shared" si="107"/>
        <v>11350</v>
      </c>
      <c r="AC286" t="s">
        <v>70</v>
      </c>
      <c r="AD286" t="s">
        <v>791</v>
      </c>
      <c r="AE286" t="s">
        <v>890</v>
      </c>
      <c r="AF286" s="5" t="s">
        <v>896</v>
      </c>
      <c r="AG286" s="6" t="s">
        <v>788</v>
      </c>
    </row>
    <row r="287" spans="1:33" x14ac:dyDescent="0.3">
      <c r="A287">
        <v>284</v>
      </c>
      <c r="B287" s="54">
        <v>52.111697317072696</v>
      </c>
      <c r="C287" s="53">
        <v>10.1677919529801</v>
      </c>
      <c r="D287" s="24" t="s">
        <v>895</v>
      </c>
      <c r="E287" t="s">
        <v>894</v>
      </c>
      <c r="F287">
        <v>9</v>
      </c>
      <c r="G287" s="11">
        <v>31188</v>
      </c>
      <c r="H287" t="s">
        <v>793</v>
      </c>
      <c r="I287" s="24" t="s">
        <v>842</v>
      </c>
      <c r="J287" t="s">
        <v>60</v>
      </c>
      <c r="K287" t="s">
        <v>75</v>
      </c>
      <c r="L287" t="s">
        <v>110</v>
      </c>
      <c r="M287">
        <v>2</v>
      </c>
      <c r="N287" t="s">
        <v>109</v>
      </c>
      <c r="O287">
        <v>150</v>
      </c>
      <c r="P287" s="3">
        <v>300</v>
      </c>
      <c r="Q287" s="3" t="s">
        <v>108</v>
      </c>
      <c r="S287" s="20">
        <v>2025</v>
      </c>
      <c r="T287" s="3">
        <f>M287*300</f>
        <v>600</v>
      </c>
      <c r="U287" s="13" t="s">
        <v>73</v>
      </c>
      <c r="V287" s="15" t="s">
        <v>94</v>
      </c>
      <c r="W287" s="23" t="s">
        <v>93</v>
      </c>
      <c r="X287" s="40">
        <v>60225</v>
      </c>
      <c r="Y287" s="40"/>
      <c r="Z287" s="19">
        <f>M287*45000</f>
        <v>90000</v>
      </c>
      <c r="AA287" s="19">
        <f>M287*5500</f>
        <v>11000</v>
      </c>
      <c r="AB287" s="22">
        <f t="shared" si="107"/>
        <v>161225</v>
      </c>
      <c r="AC287" t="s">
        <v>70</v>
      </c>
      <c r="AD287" t="s">
        <v>791</v>
      </c>
      <c r="AE287" t="s">
        <v>890</v>
      </c>
      <c r="AF287" s="5" t="s">
        <v>893</v>
      </c>
      <c r="AG287" s="6" t="s">
        <v>788</v>
      </c>
    </row>
    <row r="288" spans="1:33" x14ac:dyDescent="0.3">
      <c r="A288">
        <v>285</v>
      </c>
      <c r="B288" s="54">
        <v>52.108278018647098</v>
      </c>
      <c r="C288" s="53">
        <v>10.1598510608772</v>
      </c>
      <c r="D288" s="24" t="s">
        <v>892</v>
      </c>
      <c r="E288" t="s">
        <v>891</v>
      </c>
      <c r="F288">
        <v>2</v>
      </c>
      <c r="G288" s="11">
        <v>31188</v>
      </c>
      <c r="H288" t="s">
        <v>793</v>
      </c>
      <c r="I288" s="24" t="s">
        <v>802</v>
      </c>
      <c r="J288" t="s">
        <v>60</v>
      </c>
      <c r="K288" t="s">
        <v>59</v>
      </c>
      <c r="L288" t="s">
        <v>61</v>
      </c>
      <c r="M288">
        <v>1</v>
      </c>
      <c r="N288" t="s">
        <v>62</v>
      </c>
      <c r="O288">
        <v>22</v>
      </c>
      <c r="P288" s="3">
        <v>22</v>
      </c>
      <c r="Q288" s="3" t="s">
        <v>74</v>
      </c>
      <c r="S288" s="20">
        <v>2030</v>
      </c>
      <c r="T288" s="12">
        <f t="shared" ref="T288:T292" si="115">M288*88</f>
        <v>88</v>
      </c>
      <c r="U288" s="13" t="s">
        <v>73</v>
      </c>
      <c r="V288" s="15" t="s">
        <v>72</v>
      </c>
      <c r="W288" s="23" t="s">
        <v>71</v>
      </c>
      <c r="X288" s="40">
        <v>5150</v>
      </c>
      <c r="Y288" s="40"/>
      <c r="Z288" s="19">
        <f t="shared" ref="Z288:Z293" si="116">M286*2800</f>
        <v>5600</v>
      </c>
      <c r="AA288" s="19">
        <f t="shared" ref="AA288:AA293" si="117">M288*1700</f>
        <v>1700</v>
      </c>
      <c r="AB288" s="22">
        <f t="shared" si="107"/>
        <v>12450</v>
      </c>
      <c r="AC288" t="s">
        <v>70</v>
      </c>
      <c r="AD288" t="s">
        <v>791</v>
      </c>
      <c r="AE288" t="s">
        <v>890</v>
      </c>
      <c r="AF288" s="5" t="s">
        <v>889</v>
      </c>
      <c r="AG288" s="6" t="s">
        <v>788</v>
      </c>
    </row>
    <row r="289" spans="1:33" x14ac:dyDescent="0.3">
      <c r="A289">
        <v>286</v>
      </c>
      <c r="B289" s="54">
        <v>52.074829739718801</v>
      </c>
      <c r="C289" s="53">
        <v>10.105755500001401</v>
      </c>
      <c r="D289" s="24" t="s">
        <v>888</v>
      </c>
      <c r="E289" t="s">
        <v>887</v>
      </c>
      <c r="F289"/>
      <c r="G289" s="11">
        <v>31188</v>
      </c>
      <c r="H289" t="s">
        <v>793</v>
      </c>
      <c r="I289" s="24" t="s">
        <v>842</v>
      </c>
      <c r="J289" t="s">
        <v>60</v>
      </c>
      <c r="K289" t="s">
        <v>75</v>
      </c>
      <c r="L289" t="s">
        <v>61</v>
      </c>
      <c r="M289">
        <v>1</v>
      </c>
      <c r="N289" t="s">
        <v>62</v>
      </c>
      <c r="O289">
        <v>22</v>
      </c>
      <c r="P289" s="3">
        <v>22</v>
      </c>
      <c r="Q289" s="3" t="s">
        <v>74</v>
      </c>
      <c r="S289" s="20">
        <v>2030</v>
      </c>
      <c r="T289" s="12">
        <f t="shared" si="115"/>
        <v>88</v>
      </c>
      <c r="U289" s="13" t="s">
        <v>73</v>
      </c>
      <c r="V289" s="15" t="s">
        <v>72</v>
      </c>
      <c r="W289" s="23" t="s">
        <v>71</v>
      </c>
      <c r="X289" s="40">
        <v>5150</v>
      </c>
      <c r="Y289" s="40"/>
      <c r="Z289" s="19">
        <f t="shared" si="116"/>
        <v>5600</v>
      </c>
      <c r="AA289" s="19">
        <f t="shared" si="117"/>
        <v>1700</v>
      </c>
      <c r="AB289" s="22">
        <f t="shared" si="107"/>
        <v>12450</v>
      </c>
      <c r="AC289" t="s">
        <v>70</v>
      </c>
      <c r="AD289" t="s">
        <v>791</v>
      </c>
      <c r="AE289" t="s">
        <v>883</v>
      </c>
      <c r="AF289" s="5" t="s">
        <v>886</v>
      </c>
      <c r="AG289" s="6" t="s">
        <v>788</v>
      </c>
    </row>
    <row r="290" spans="1:33" x14ac:dyDescent="0.3">
      <c r="A290">
        <v>287</v>
      </c>
      <c r="B290" s="54">
        <v>52.076266593329002</v>
      </c>
      <c r="C290" s="53">
        <v>10.105664154043501</v>
      </c>
      <c r="D290" s="24" t="s">
        <v>885</v>
      </c>
      <c r="E290" t="s">
        <v>884</v>
      </c>
      <c r="F290"/>
      <c r="G290" s="11">
        <v>31188</v>
      </c>
      <c r="H290" t="s">
        <v>793</v>
      </c>
      <c r="I290" s="24" t="s">
        <v>842</v>
      </c>
      <c r="J290" t="s">
        <v>60</v>
      </c>
      <c r="K290" t="s">
        <v>75</v>
      </c>
      <c r="L290" t="s">
        <v>61</v>
      </c>
      <c r="M290">
        <v>1</v>
      </c>
      <c r="N290" t="s">
        <v>62</v>
      </c>
      <c r="O290">
        <v>22</v>
      </c>
      <c r="P290" s="3">
        <v>22</v>
      </c>
      <c r="Q290" s="3" t="s">
        <v>74</v>
      </c>
      <c r="S290" s="20">
        <v>2030</v>
      </c>
      <c r="T290" s="12">
        <f t="shared" si="115"/>
        <v>88</v>
      </c>
      <c r="U290" s="13" t="s">
        <v>73</v>
      </c>
      <c r="V290" s="15" t="s">
        <v>72</v>
      </c>
      <c r="W290" s="23" t="s">
        <v>71</v>
      </c>
      <c r="X290" s="40">
        <v>5150</v>
      </c>
      <c r="Y290" s="40"/>
      <c r="Z290" s="19">
        <f t="shared" si="116"/>
        <v>2800</v>
      </c>
      <c r="AA290" s="19">
        <f t="shared" si="117"/>
        <v>1700</v>
      </c>
      <c r="AB290" s="22">
        <f t="shared" si="107"/>
        <v>9650</v>
      </c>
      <c r="AC290" t="s">
        <v>70</v>
      </c>
      <c r="AD290" t="s">
        <v>791</v>
      </c>
      <c r="AE290" t="s">
        <v>883</v>
      </c>
      <c r="AF290" s="5" t="s">
        <v>882</v>
      </c>
      <c r="AG290" s="6" t="s">
        <v>788</v>
      </c>
    </row>
    <row r="291" spans="1:33" x14ac:dyDescent="0.3">
      <c r="A291">
        <v>288</v>
      </c>
      <c r="B291" s="54">
        <v>52.104253435159201</v>
      </c>
      <c r="C291" s="53">
        <v>10.105135313928599</v>
      </c>
      <c r="D291" s="24" t="s">
        <v>881</v>
      </c>
      <c r="E291" t="s">
        <v>880</v>
      </c>
      <c r="F291">
        <v>6</v>
      </c>
      <c r="G291" s="11">
        <v>31188</v>
      </c>
      <c r="H291" t="s">
        <v>793</v>
      </c>
      <c r="I291" s="24" t="s">
        <v>802</v>
      </c>
      <c r="J291" t="s">
        <v>60</v>
      </c>
      <c r="K291" t="s">
        <v>59</v>
      </c>
      <c r="L291" t="s">
        <v>61</v>
      </c>
      <c r="M291">
        <v>1</v>
      </c>
      <c r="N291" t="s">
        <v>62</v>
      </c>
      <c r="O291">
        <v>22</v>
      </c>
      <c r="P291" s="3">
        <v>22</v>
      </c>
      <c r="Q291" s="3" t="s">
        <v>74</v>
      </c>
      <c r="S291" s="20">
        <v>2025</v>
      </c>
      <c r="T291" s="12">
        <f t="shared" si="115"/>
        <v>88</v>
      </c>
      <c r="U291" s="13" t="s">
        <v>73</v>
      </c>
      <c r="V291" s="15" t="s">
        <v>72</v>
      </c>
      <c r="W291" s="23" t="s">
        <v>71</v>
      </c>
      <c r="X291" s="40">
        <v>5150</v>
      </c>
      <c r="Y291" s="40"/>
      <c r="Z291" s="19">
        <f t="shared" si="116"/>
        <v>2800</v>
      </c>
      <c r="AA291" s="19">
        <f t="shared" si="117"/>
        <v>1700</v>
      </c>
      <c r="AB291" s="22">
        <f t="shared" si="107"/>
        <v>9650</v>
      </c>
      <c r="AC291" t="s">
        <v>70</v>
      </c>
      <c r="AD291" t="s">
        <v>791</v>
      </c>
      <c r="AE291" t="s">
        <v>875</v>
      </c>
      <c r="AF291" s="5" t="s">
        <v>879</v>
      </c>
      <c r="AG291" s="6" t="s">
        <v>788</v>
      </c>
    </row>
    <row r="292" spans="1:33" x14ac:dyDescent="0.3">
      <c r="A292">
        <v>289</v>
      </c>
      <c r="B292" s="54">
        <v>52.107082627724999</v>
      </c>
      <c r="C292" s="53">
        <v>10.102372307100699</v>
      </c>
      <c r="D292" s="24" t="s">
        <v>878</v>
      </c>
      <c r="E292" t="s">
        <v>877</v>
      </c>
      <c r="F292"/>
      <c r="G292" s="11">
        <v>31188</v>
      </c>
      <c r="H292" t="s">
        <v>793</v>
      </c>
      <c r="I292" s="24" t="s">
        <v>876</v>
      </c>
      <c r="J292" t="s">
        <v>60</v>
      </c>
      <c r="K292" t="s">
        <v>59</v>
      </c>
      <c r="L292" t="s">
        <v>61</v>
      </c>
      <c r="M292">
        <v>1</v>
      </c>
      <c r="N292" t="s">
        <v>62</v>
      </c>
      <c r="O292">
        <v>22</v>
      </c>
      <c r="P292" s="3">
        <v>22</v>
      </c>
      <c r="Q292" s="3" t="s">
        <v>74</v>
      </c>
      <c r="S292" s="20">
        <v>2030</v>
      </c>
      <c r="T292" s="12">
        <f t="shared" si="115"/>
        <v>88</v>
      </c>
      <c r="U292" s="13" t="s">
        <v>73</v>
      </c>
      <c r="V292" s="15" t="s">
        <v>72</v>
      </c>
      <c r="W292" s="23" t="s">
        <v>71</v>
      </c>
      <c r="X292" s="40">
        <v>5150</v>
      </c>
      <c r="Y292" s="40"/>
      <c r="Z292" s="19">
        <f t="shared" si="116"/>
        <v>2800</v>
      </c>
      <c r="AA292" s="19">
        <f t="shared" si="117"/>
        <v>1700</v>
      </c>
      <c r="AB292" s="22">
        <f t="shared" si="107"/>
        <v>9650</v>
      </c>
      <c r="AC292" t="s">
        <v>70</v>
      </c>
      <c r="AD292" t="s">
        <v>791</v>
      </c>
      <c r="AE292" t="s">
        <v>875</v>
      </c>
      <c r="AF292" s="5" t="s">
        <v>874</v>
      </c>
      <c r="AG292" s="6" t="s">
        <v>788</v>
      </c>
    </row>
    <row r="293" spans="1:33" x14ac:dyDescent="0.3">
      <c r="A293">
        <v>290</v>
      </c>
      <c r="B293" s="54">
        <v>52.096872648039501</v>
      </c>
      <c r="C293" s="53">
        <v>10.144294408776499</v>
      </c>
      <c r="D293" s="24" t="s">
        <v>873</v>
      </c>
      <c r="E293" t="s">
        <v>843</v>
      </c>
      <c r="F293">
        <v>41</v>
      </c>
      <c r="G293" s="11">
        <v>31188</v>
      </c>
      <c r="H293" t="s">
        <v>793</v>
      </c>
      <c r="I293" s="24" t="s">
        <v>802</v>
      </c>
      <c r="J293" t="s">
        <v>60</v>
      </c>
      <c r="K293" t="s">
        <v>75</v>
      </c>
      <c r="L293" t="s">
        <v>61</v>
      </c>
      <c r="M293">
        <v>3</v>
      </c>
      <c r="N293" t="s">
        <v>62</v>
      </c>
      <c r="O293">
        <v>11</v>
      </c>
      <c r="P293" s="3">
        <v>33</v>
      </c>
      <c r="Q293" s="3" t="s">
        <v>74</v>
      </c>
      <c r="S293" s="20">
        <v>2025</v>
      </c>
      <c r="T293" s="3">
        <f>M293*44</f>
        <v>132</v>
      </c>
      <c r="U293" s="13" t="s">
        <v>73</v>
      </c>
      <c r="V293" s="15" t="s">
        <v>72</v>
      </c>
      <c r="W293" s="23" t="s">
        <v>71</v>
      </c>
      <c r="X293" s="40">
        <v>5240</v>
      </c>
      <c r="Y293" s="40"/>
      <c r="Z293" s="19">
        <f t="shared" si="116"/>
        <v>2800</v>
      </c>
      <c r="AA293" s="19">
        <f t="shared" si="117"/>
        <v>5100</v>
      </c>
      <c r="AB293" s="22">
        <f t="shared" si="107"/>
        <v>13140</v>
      </c>
      <c r="AC293" t="s">
        <v>70</v>
      </c>
      <c r="AD293" t="s">
        <v>791</v>
      </c>
      <c r="AE293" t="s">
        <v>793</v>
      </c>
      <c r="AF293" s="5" t="s">
        <v>872</v>
      </c>
      <c r="AG293" s="6" t="s">
        <v>788</v>
      </c>
    </row>
    <row r="294" spans="1:33" x14ac:dyDescent="0.3">
      <c r="A294">
        <v>291</v>
      </c>
      <c r="B294" s="54">
        <v>52.097329891693903</v>
      </c>
      <c r="C294" s="53">
        <v>10.1425351505973</v>
      </c>
      <c r="D294" s="24" t="s">
        <v>871</v>
      </c>
      <c r="E294" t="s">
        <v>843</v>
      </c>
      <c r="F294"/>
      <c r="G294" s="11">
        <v>31188</v>
      </c>
      <c r="H294" t="s">
        <v>793</v>
      </c>
      <c r="I294" s="24" t="s">
        <v>802</v>
      </c>
      <c r="J294" t="s">
        <v>60</v>
      </c>
      <c r="K294" t="s">
        <v>75</v>
      </c>
      <c r="L294" t="s">
        <v>83</v>
      </c>
      <c r="M294">
        <v>2</v>
      </c>
      <c r="N294" t="s">
        <v>109</v>
      </c>
      <c r="O294">
        <v>50</v>
      </c>
      <c r="P294" s="3">
        <v>100</v>
      </c>
      <c r="Q294" s="3" t="s">
        <v>81</v>
      </c>
      <c r="S294" s="20">
        <v>2025</v>
      </c>
      <c r="T294" s="3">
        <f>M294*200</f>
        <v>400</v>
      </c>
      <c r="U294" s="13" t="s">
        <v>73</v>
      </c>
      <c r="V294" s="15" t="s">
        <v>94</v>
      </c>
      <c r="W294" s="23" t="s">
        <v>93</v>
      </c>
      <c r="X294" s="40">
        <v>38089</v>
      </c>
      <c r="Y294" s="40"/>
      <c r="Z294" s="19">
        <f>M294*35000</f>
        <v>70000</v>
      </c>
      <c r="AA294" s="19">
        <f>M294*3000</f>
        <v>6000</v>
      </c>
      <c r="AB294" s="22">
        <f t="shared" si="107"/>
        <v>114089</v>
      </c>
      <c r="AC294" t="s">
        <v>70</v>
      </c>
      <c r="AD294" t="s">
        <v>791</v>
      </c>
      <c r="AE294" t="s">
        <v>793</v>
      </c>
      <c r="AF294" s="5" t="s">
        <v>870</v>
      </c>
      <c r="AG294" s="6" t="s">
        <v>788</v>
      </c>
    </row>
    <row r="295" spans="1:33" x14ac:dyDescent="0.3">
      <c r="A295">
        <v>292</v>
      </c>
      <c r="B295" s="54">
        <v>52.098617790047598</v>
      </c>
      <c r="C295" s="53">
        <v>10.1480536989475</v>
      </c>
      <c r="D295" s="24" t="s">
        <v>869</v>
      </c>
      <c r="E295" t="s">
        <v>868</v>
      </c>
      <c r="F295">
        <v>3</v>
      </c>
      <c r="G295" s="11">
        <v>31188</v>
      </c>
      <c r="H295" t="s">
        <v>793</v>
      </c>
      <c r="I295" s="24" t="s">
        <v>802</v>
      </c>
      <c r="J295" t="s">
        <v>60</v>
      </c>
      <c r="K295" t="s">
        <v>75</v>
      </c>
      <c r="L295" t="s">
        <v>61</v>
      </c>
      <c r="M295">
        <v>1</v>
      </c>
      <c r="N295" t="s">
        <v>62</v>
      </c>
      <c r="O295">
        <v>22</v>
      </c>
      <c r="P295" s="3">
        <v>22</v>
      </c>
      <c r="Q295" s="3" t="s">
        <v>74</v>
      </c>
      <c r="S295" s="20">
        <v>2028</v>
      </c>
      <c r="T295" s="12">
        <f>M295*88</f>
        <v>88</v>
      </c>
      <c r="U295" s="13" t="s">
        <v>73</v>
      </c>
      <c r="V295" s="15" t="s">
        <v>72</v>
      </c>
      <c r="W295" s="23" t="s">
        <v>71</v>
      </c>
      <c r="X295" s="40">
        <v>5150</v>
      </c>
      <c r="Y295" s="40"/>
      <c r="Z295" s="19">
        <f t="shared" ref="Z295:Z297" si="118">M293*2800</f>
        <v>8400</v>
      </c>
      <c r="AA295" s="19">
        <f t="shared" ref="AA295:AA297" si="119">M295*1700</f>
        <v>1700</v>
      </c>
      <c r="AB295" s="22">
        <f t="shared" si="107"/>
        <v>15250</v>
      </c>
      <c r="AC295" t="s">
        <v>70</v>
      </c>
      <c r="AD295" t="s">
        <v>791</v>
      </c>
      <c r="AE295" t="s">
        <v>793</v>
      </c>
      <c r="AF295" s="5" t="s">
        <v>867</v>
      </c>
      <c r="AG295" s="6" t="s">
        <v>788</v>
      </c>
    </row>
    <row r="296" spans="1:33" x14ac:dyDescent="0.3">
      <c r="A296">
        <v>293</v>
      </c>
      <c r="B296" s="54">
        <v>52.0858120487785</v>
      </c>
      <c r="C296" s="53">
        <v>10.159888046564401</v>
      </c>
      <c r="D296" s="24" t="s">
        <v>85</v>
      </c>
      <c r="E296" t="s">
        <v>435</v>
      </c>
      <c r="F296">
        <v>1</v>
      </c>
      <c r="G296" s="11">
        <v>31188</v>
      </c>
      <c r="H296" t="s">
        <v>793</v>
      </c>
      <c r="I296" s="24" t="s">
        <v>802</v>
      </c>
      <c r="J296" t="s">
        <v>239</v>
      </c>
      <c r="K296" t="s">
        <v>59</v>
      </c>
      <c r="L296" t="s">
        <v>61</v>
      </c>
      <c r="M296">
        <v>1</v>
      </c>
      <c r="N296" t="s">
        <v>62</v>
      </c>
      <c r="O296">
        <v>11</v>
      </c>
      <c r="P296" s="3">
        <v>11</v>
      </c>
      <c r="Q296" s="3" t="s">
        <v>74</v>
      </c>
      <c r="S296" s="20">
        <v>2025</v>
      </c>
      <c r="T296" s="3">
        <f>M296*44</f>
        <v>44</v>
      </c>
      <c r="U296" s="13" t="s">
        <v>73</v>
      </c>
      <c r="V296" s="15" t="s">
        <v>72</v>
      </c>
      <c r="W296" s="23" t="s">
        <v>71</v>
      </c>
      <c r="X296" s="40">
        <v>5150</v>
      </c>
      <c r="Y296" s="40"/>
      <c r="Z296" s="19">
        <f t="shared" si="118"/>
        <v>5600</v>
      </c>
      <c r="AA296" s="19">
        <f t="shared" si="119"/>
        <v>1700</v>
      </c>
      <c r="AB296" s="22">
        <f t="shared" si="107"/>
        <v>12450</v>
      </c>
      <c r="AC296" t="s">
        <v>70</v>
      </c>
      <c r="AD296" t="s">
        <v>791</v>
      </c>
      <c r="AE296" t="s">
        <v>793</v>
      </c>
      <c r="AF296" s="5" t="s">
        <v>866</v>
      </c>
      <c r="AG296" s="6" t="s">
        <v>788</v>
      </c>
    </row>
    <row r="297" spans="1:33" x14ac:dyDescent="0.3">
      <c r="A297">
        <v>294</v>
      </c>
      <c r="B297" s="54">
        <v>52.093511609351999</v>
      </c>
      <c r="C297" s="53">
        <v>10.1522920281647</v>
      </c>
      <c r="D297" s="24" t="s">
        <v>865</v>
      </c>
      <c r="E297" t="s">
        <v>864</v>
      </c>
      <c r="F297"/>
      <c r="G297" s="11">
        <v>31188</v>
      </c>
      <c r="H297" t="s">
        <v>793</v>
      </c>
      <c r="I297" s="24" t="s">
        <v>802</v>
      </c>
      <c r="J297" t="s">
        <v>60</v>
      </c>
      <c r="K297" t="s">
        <v>59</v>
      </c>
      <c r="L297" t="s">
        <v>61</v>
      </c>
      <c r="M297">
        <v>3</v>
      </c>
      <c r="N297" t="s">
        <v>62</v>
      </c>
      <c r="O297">
        <v>22</v>
      </c>
      <c r="P297" s="3">
        <v>66</v>
      </c>
      <c r="Q297" s="3" t="s">
        <v>74</v>
      </c>
      <c r="S297" s="20">
        <v>2025</v>
      </c>
      <c r="T297" s="12">
        <f>M297*88</f>
        <v>264</v>
      </c>
      <c r="U297" s="13" t="s">
        <v>73</v>
      </c>
      <c r="V297" s="15" t="s">
        <v>94</v>
      </c>
      <c r="W297" s="23" t="s">
        <v>93</v>
      </c>
      <c r="X297" s="40">
        <v>37069</v>
      </c>
      <c r="Y297" s="40"/>
      <c r="Z297" s="19">
        <f t="shared" si="118"/>
        <v>2800</v>
      </c>
      <c r="AA297" s="19">
        <f t="shared" si="119"/>
        <v>5100</v>
      </c>
      <c r="AB297" s="22">
        <f t="shared" si="107"/>
        <v>44969</v>
      </c>
      <c r="AC297" t="s">
        <v>70</v>
      </c>
      <c r="AD297" t="s">
        <v>791</v>
      </c>
      <c r="AE297" t="s">
        <v>793</v>
      </c>
      <c r="AF297" s="5" t="s">
        <v>863</v>
      </c>
      <c r="AG297" s="6" t="s">
        <v>788</v>
      </c>
    </row>
    <row r="298" spans="1:33" x14ac:dyDescent="0.3">
      <c r="A298">
        <v>295</v>
      </c>
      <c r="B298" s="54">
        <v>52.0893757659478</v>
      </c>
      <c r="C298" s="53">
        <v>10.156490389188599</v>
      </c>
      <c r="D298" s="24" t="s">
        <v>862</v>
      </c>
      <c r="E298" t="s">
        <v>861</v>
      </c>
      <c r="F298">
        <v>7</v>
      </c>
      <c r="G298" s="11">
        <v>31188</v>
      </c>
      <c r="H298" t="s">
        <v>793</v>
      </c>
      <c r="I298" s="24" t="s">
        <v>802</v>
      </c>
      <c r="J298" t="s">
        <v>111</v>
      </c>
      <c r="K298" t="s">
        <v>102</v>
      </c>
      <c r="L298" t="s">
        <v>83</v>
      </c>
      <c r="M298">
        <v>1</v>
      </c>
      <c r="N298" t="s">
        <v>109</v>
      </c>
      <c r="O298">
        <v>50</v>
      </c>
      <c r="P298" s="3">
        <v>50</v>
      </c>
      <c r="Q298" s="3" t="s">
        <v>81</v>
      </c>
      <c r="S298" s="20">
        <v>2025</v>
      </c>
      <c r="T298" s="3">
        <f t="shared" ref="T298:T300" si="120">M298*200</f>
        <v>200</v>
      </c>
      <c r="U298" s="13" t="s">
        <v>73</v>
      </c>
      <c r="V298" s="15" t="s">
        <v>72</v>
      </c>
      <c r="W298" s="23" t="s">
        <v>71</v>
      </c>
      <c r="X298" s="40">
        <v>5750</v>
      </c>
      <c r="Y298" s="40"/>
      <c r="Z298" s="19">
        <f t="shared" ref="Z298:Z300" si="121">M298*35000</f>
        <v>35000</v>
      </c>
      <c r="AA298" s="19">
        <f t="shared" ref="AA298:AA300" si="122">M298*3000</f>
        <v>3000</v>
      </c>
      <c r="AB298" s="22">
        <f t="shared" si="107"/>
        <v>43750</v>
      </c>
      <c r="AC298" t="s">
        <v>70</v>
      </c>
      <c r="AD298" t="s">
        <v>791</v>
      </c>
      <c r="AE298" t="s">
        <v>793</v>
      </c>
      <c r="AF298" s="5" t="s">
        <v>860</v>
      </c>
      <c r="AG298" s="6" t="s">
        <v>788</v>
      </c>
    </row>
    <row r="299" spans="1:33" x14ac:dyDescent="0.3">
      <c r="A299">
        <v>296</v>
      </c>
      <c r="B299" s="54">
        <v>52.085545580493303</v>
      </c>
      <c r="C299" s="53">
        <v>10.1613559275415</v>
      </c>
      <c r="D299" s="24" t="s">
        <v>859</v>
      </c>
      <c r="E299" t="s">
        <v>125</v>
      </c>
      <c r="F299">
        <v>23</v>
      </c>
      <c r="G299" s="11">
        <v>31188</v>
      </c>
      <c r="H299" t="s">
        <v>793</v>
      </c>
      <c r="I299" s="24" t="s">
        <v>802</v>
      </c>
      <c r="J299" t="s">
        <v>111</v>
      </c>
      <c r="K299" t="s">
        <v>102</v>
      </c>
      <c r="L299" t="s">
        <v>83</v>
      </c>
      <c r="M299">
        <v>1</v>
      </c>
      <c r="N299" t="s">
        <v>109</v>
      </c>
      <c r="O299">
        <v>50</v>
      </c>
      <c r="P299" s="3">
        <v>50</v>
      </c>
      <c r="Q299" s="3" t="s">
        <v>81</v>
      </c>
      <c r="S299" s="20">
        <v>2025</v>
      </c>
      <c r="T299" s="3">
        <f t="shared" si="120"/>
        <v>200</v>
      </c>
      <c r="U299" s="13" t="s">
        <v>73</v>
      </c>
      <c r="V299" s="15" t="s">
        <v>72</v>
      </c>
      <c r="W299" s="23" t="s">
        <v>71</v>
      </c>
      <c r="X299" s="40">
        <v>5750</v>
      </c>
      <c r="Y299" s="40"/>
      <c r="Z299" s="19">
        <f t="shared" si="121"/>
        <v>35000</v>
      </c>
      <c r="AA299" s="19">
        <f t="shared" si="122"/>
        <v>3000</v>
      </c>
      <c r="AB299" s="22">
        <f t="shared" si="107"/>
        <v>43750</v>
      </c>
      <c r="AC299" t="s">
        <v>70</v>
      </c>
      <c r="AD299" t="s">
        <v>791</v>
      </c>
      <c r="AE299" t="s">
        <v>793</v>
      </c>
      <c r="AF299" s="5" t="s">
        <v>858</v>
      </c>
      <c r="AG299" s="6" t="s">
        <v>788</v>
      </c>
    </row>
    <row r="300" spans="1:33" x14ac:dyDescent="0.3">
      <c r="A300">
        <v>297</v>
      </c>
      <c r="B300" s="54">
        <v>52.090456867045297</v>
      </c>
      <c r="C300" s="53">
        <v>10.162697014962999</v>
      </c>
      <c r="D300" s="24" t="s">
        <v>857</v>
      </c>
      <c r="E300" t="s">
        <v>855</v>
      </c>
      <c r="F300">
        <v>5</v>
      </c>
      <c r="G300" s="11">
        <v>31188</v>
      </c>
      <c r="H300" t="s">
        <v>793</v>
      </c>
      <c r="I300" s="24" t="s">
        <v>802</v>
      </c>
      <c r="J300" t="s">
        <v>111</v>
      </c>
      <c r="K300" t="s">
        <v>102</v>
      </c>
      <c r="L300" t="s">
        <v>83</v>
      </c>
      <c r="M300">
        <v>1</v>
      </c>
      <c r="N300" t="s">
        <v>109</v>
      </c>
      <c r="O300">
        <v>50</v>
      </c>
      <c r="P300" s="3">
        <v>50</v>
      </c>
      <c r="Q300" s="3" t="s">
        <v>81</v>
      </c>
      <c r="S300" s="20">
        <v>2025</v>
      </c>
      <c r="T300" s="3">
        <f t="shared" si="120"/>
        <v>200</v>
      </c>
      <c r="U300" s="13" t="s">
        <v>73</v>
      </c>
      <c r="V300" s="15" t="s">
        <v>72</v>
      </c>
      <c r="W300" s="23" t="s">
        <v>71</v>
      </c>
      <c r="X300" s="40">
        <v>5750</v>
      </c>
      <c r="Y300" s="40"/>
      <c r="Z300" s="19">
        <f t="shared" si="121"/>
        <v>35000</v>
      </c>
      <c r="AA300" s="19">
        <f t="shared" si="122"/>
        <v>3000</v>
      </c>
      <c r="AB300" s="22">
        <f t="shared" si="107"/>
        <v>43750</v>
      </c>
      <c r="AC300" t="s">
        <v>70</v>
      </c>
      <c r="AD300" t="s">
        <v>791</v>
      </c>
      <c r="AE300" t="s">
        <v>793</v>
      </c>
      <c r="AF300" s="5" t="s">
        <v>856</v>
      </c>
      <c r="AG300" s="6" t="s">
        <v>788</v>
      </c>
    </row>
    <row r="301" spans="1:33" x14ac:dyDescent="0.3">
      <c r="A301">
        <v>298</v>
      </c>
      <c r="B301" s="54">
        <v>52.089458182693903</v>
      </c>
      <c r="C301" s="53">
        <v>10.161307638278601</v>
      </c>
      <c r="D301" s="24" t="s">
        <v>113</v>
      </c>
      <c r="E301" t="s">
        <v>855</v>
      </c>
      <c r="F301">
        <v>2</v>
      </c>
      <c r="G301" s="11">
        <v>31188</v>
      </c>
      <c r="H301" t="s">
        <v>793</v>
      </c>
      <c r="I301" s="24" t="s">
        <v>802</v>
      </c>
      <c r="J301" t="s">
        <v>60</v>
      </c>
      <c r="K301" t="s">
        <v>75</v>
      </c>
      <c r="L301" t="s">
        <v>110</v>
      </c>
      <c r="M301">
        <v>1</v>
      </c>
      <c r="N301" t="s">
        <v>109</v>
      </c>
      <c r="O301">
        <v>150</v>
      </c>
      <c r="P301" s="3">
        <v>150</v>
      </c>
      <c r="Q301" s="3" t="s">
        <v>108</v>
      </c>
      <c r="S301" s="20">
        <v>2025</v>
      </c>
      <c r="T301" s="3">
        <f>M301*300</f>
        <v>300</v>
      </c>
      <c r="U301" s="13" t="s">
        <v>73</v>
      </c>
      <c r="V301" s="15" t="s">
        <v>94</v>
      </c>
      <c r="W301" s="23" t="s">
        <v>93</v>
      </c>
      <c r="X301" s="40">
        <v>39589</v>
      </c>
      <c r="Y301" s="40"/>
      <c r="Z301" s="19">
        <f>M301*45000</f>
        <v>45000</v>
      </c>
      <c r="AA301" s="19">
        <f>M301*5500</f>
        <v>5500</v>
      </c>
      <c r="AB301" s="22">
        <f t="shared" si="107"/>
        <v>90089</v>
      </c>
      <c r="AC301" t="s">
        <v>70</v>
      </c>
      <c r="AD301" t="s">
        <v>791</v>
      </c>
      <c r="AE301" t="s">
        <v>793</v>
      </c>
      <c r="AF301" s="5" t="s">
        <v>854</v>
      </c>
      <c r="AG301" s="6" t="s">
        <v>788</v>
      </c>
    </row>
    <row r="302" spans="1:33" x14ac:dyDescent="0.3">
      <c r="A302">
        <v>299</v>
      </c>
      <c r="B302" s="54">
        <v>52.0842468858038</v>
      </c>
      <c r="C302" s="53">
        <v>10.1576502918278</v>
      </c>
      <c r="D302" s="24" t="s">
        <v>853</v>
      </c>
      <c r="E302" t="s">
        <v>852</v>
      </c>
      <c r="F302">
        <v>18</v>
      </c>
      <c r="G302" s="11">
        <v>31188</v>
      </c>
      <c r="H302" t="s">
        <v>793</v>
      </c>
      <c r="I302" s="24" t="s">
        <v>802</v>
      </c>
      <c r="J302" t="s">
        <v>60</v>
      </c>
      <c r="K302" t="s">
        <v>75</v>
      </c>
      <c r="L302" t="s">
        <v>61</v>
      </c>
      <c r="M302">
        <v>1</v>
      </c>
      <c r="N302" t="s">
        <v>62</v>
      </c>
      <c r="O302">
        <v>11</v>
      </c>
      <c r="P302" s="3">
        <v>11</v>
      </c>
      <c r="Q302" s="3" t="s">
        <v>74</v>
      </c>
      <c r="S302" s="20">
        <v>2028</v>
      </c>
      <c r="T302" s="3">
        <f t="shared" ref="T302:T304" si="123">M302*44</f>
        <v>44</v>
      </c>
      <c r="U302" s="13" t="s">
        <v>73</v>
      </c>
      <c r="V302" s="15" t="s">
        <v>72</v>
      </c>
      <c r="W302" s="23" t="s">
        <v>71</v>
      </c>
      <c r="X302" s="40">
        <v>5150</v>
      </c>
      <c r="Y302" s="40"/>
      <c r="Z302" s="19">
        <f t="shared" ref="Z302:Z305" si="124">M300*2800</f>
        <v>2800</v>
      </c>
      <c r="AA302" s="19">
        <f t="shared" ref="AA302:AA305" si="125">M302*1700</f>
        <v>1700</v>
      </c>
      <c r="AB302" s="22">
        <f t="shared" si="107"/>
        <v>9650</v>
      </c>
      <c r="AC302" t="s">
        <v>70</v>
      </c>
      <c r="AD302" t="s">
        <v>791</v>
      </c>
      <c r="AE302" t="s">
        <v>793</v>
      </c>
      <c r="AF302" s="5" t="s">
        <v>851</v>
      </c>
      <c r="AG302" s="6" t="s">
        <v>788</v>
      </c>
    </row>
    <row r="303" spans="1:33" x14ac:dyDescent="0.3">
      <c r="A303">
        <v>300</v>
      </c>
      <c r="B303" s="54">
        <v>52.095342722800297</v>
      </c>
      <c r="C303" s="53">
        <v>10.1518751094341</v>
      </c>
      <c r="D303" s="24" t="s">
        <v>850</v>
      </c>
      <c r="E303" t="s">
        <v>849</v>
      </c>
      <c r="F303">
        <v>33</v>
      </c>
      <c r="G303" s="11">
        <v>31188</v>
      </c>
      <c r="H303" t="s">
        <v>793</v>
      </c>
      <c r="I303" s="24" t="s">
        <v>802</v>
      </c>
      <c r="J303" t="s">
        <v>60</v>
      </c>
      <c r="K303" t="s">
        <v>75</v>
      </c>
      <c r="L303" t="s">
        <v>61</v>
      </c>
      <c r="M303">
        <v>1</v>
      </c>
      <c r="N303" t="s">
        <v>62</v>
      </c>
      <c r="O303">
        <v>11</v>
      </c>
      <c r="P303" s="3">
        <v>11</v>
      </c>
      <c r="Q303" s="3" t="s">
        <v>74</v>
      </c>
      <c r="S303" s="20">
        <v>2028</v>
      </c>
      <c r="T303" s="3">
        <f t="shared" si="123"/>
        <v>44</v>
      </c>
      <c r="U303" s="13" t="s">
        <v>73</v>
      </c>
      <c r="V303" s="15" t="s">
        <v>72</v>
      </c>
      <c r="W303" s="23" t="s">
        <v>71</v>
      </c>
      <c r="X303" s="40">
        <v>5150</v>
      </c>
      <c r="Y303" s="40"/>
      <c r="Z303" s="19">
        <f t="shared" si="124"/>
        <v>2800</v>
      </c>
      <c r="AA303" s="19">
        <f t="shared" si="125"/>
        <v>1700</v>
      </c>
      <c r="AB303" s="22">
        <f t="shared" si="107"/>
        <v>9650</v>
      </c>
      <c r="AC303" t="s">
        <v>70</v>
      </c>
      <c r="AD303" t="s">
        <v>791</v>
      </c>
      <c r="AE303" t="s">
        <v>793</v>
      </c>
      <c r="AF303" s="5" t="s">
        <v>848</v>
      </c>
      <c r="AG303" s="6" t="s">
        <v>788</v>
      </c>
    </row>
    <row r="304" spans="1:33" x14ac:dyDescent="0.3">
      <c r="A304">
        <v>301</v>
      </c>
      <c r="B304" s="54">
        <v>52.083107478045697</v>
      </c>
      <c r="C304" s="53">
        <v>10.164171402134</v>
      </c>
      <c r="D304" s="24" t="s">
        <v>847</v>
      </c>
      <c r="E304" t="s">
        <v>846</v>
      </c>
      <c r="F304">
        <v>8</v>
      </c>
      <c r="G304" s="11">
        <v>31188</v>
      </c>
      <c r="H304" t="s">
        <v>793</v>
      </c>
      <c r="I304" s="24" t="s">
        <v>842</v>
      </c>
      <c r="J304" t="s">
        <v>60</v>
      </c>
      <c r="K304" t="s">
        <v>75</v>
      </c>
      <c r="L304" t="s">
        <v>61</v>
      </c>
      <c r="M304">
        <v>2</v>
      </c>
      <c r="N304" t="s">
        <v>62</v>
      </c>
      <c r="O304">
        <v>11</v>
      </c>
      <c r="P304" s="3">
        <v>22</v>
      </c>
      <c r="Q304" s="3" t="s">
        <v>74</v>
      </c>
      <c r="S304" s="20">
        <v>2028</v>
      </c>
      <c r="T304" s="3">
        <f t="shared" si="123"/>
        <v>88</v>
      </c>
      <c r="U304" s="13" t="s">
        <v>73</v>
      </c>
      <c r="V304" s="15" t="s">
        <v>72</v>
      </c>
      <c r="W304" s="23" t="s">
        <v>71</v>
      </c>
      <c r="X304" s="40">
        <v>5150</v>
      </c>
      <c r="Y304" s="40"/>
      <c r="Z304" s="19">
        <f t="shared" si="124"/>
        <v>2800</v>
      </c>
      <c r="AA304" s="19">
        <f t="shared" si="125"/>
        <v>3400</v>
      </c>
      <c r="AB304" s="22">
        <f t="shared" si="107"/>
        <v>11350</v>
      </c>
      <c r="AC304" t="s">
        <v>70</v>
      </c>
      <c r="AD304" t="s">
        <v>791</v>
      </c>
      <c r="AE304" t="s">
        <v>793</v>
      </c>
      <c r="AF304" s="5" t="s">
        <v>845</v>
      </c>
      <c r="AG304" s="6" t="s">
        <v>788</v>
      </c>
    </row>
    <row r="305" spans="1:33" x14ac:dyDescent="0.3">
      <c r="A305">
        <v>302</v>
      </c>
      <c r="B305" s="54">
        <v>52.0918193953461</v>
      </c>
      <c r="C305" s="53">
        <v>10.155875967894</v>
      </c>
      <c r="D305" s="24" t="s">
        <v>844</v>
      </c>
      <c r="E305" t="s">
        <v>843</v>
      </c>
      <c r="F305">
        <v>19</v>
      </c>
      <c r="G305" s="11">
        <v>31188</v>
      </c>
      <c r="H305" t="s">
        <v>793</v>
      </c>
      <c r="I305" s="24" t="s">
        <v>842</v>
      </c>
      <c r="J305" t="s">
        <v>60</v>
      </c>
      <c r="K305" t="s">
        <v>59</v>
      </c>
      <c r="L305" t="s">
        <v>61</v>
      </c>
      <c r="M305">
        <v>1</v>
      </c>
      <c r="N305" t="s">
        <v>62</v>
      </c>
      <c r="O305">
        <v>22</v>
      </c>
      <c r="P305" s="3">
        <v>22</v>
      </c>
      <c r="Q305" s="3" t="s">
        <v>74</v>
      </c>
      <c r="S305" s="20">
        <v>2030</v>
      </c>
      <c r="T305" s="12">
        <f>M305*88</f>
        <v>88</v>
      </c>
      <c r="U305" s="13" t="s">
        <v>73</v>
      </c>
      <c r="V305" s="15" t="s">
        <v>72</v>
      </c>
      <c r="W305" s="23" t="s">
        <v>71</v>
      </c>
      <c r="X305" s="40">
        <v>5150</v>
      </c>
      <c r="Y305" s="40"/>
      <c r="Z305" s="19">
        <f t="shared" si="124"/>
        <v>2800</v>
      </c>
      <c r="AA305" s="19">
        <f t="shared" si="125"/>
        <v>1700</v>
      </c>
      <c r="AB305" s="22">
        <f t="shared" si="107"/>
        <v>9650</v>
      </c>
      <c r="AC305" t="s">
        <v>70</v>
      </c>
      <c r="AD305" t="s">
        <v>791</v>
      </c>
      <c r="AE305" t="s">
        <v>793</v>
      </c>
      <c r="AF305" s="5" t="s">
        <v>841</v>
      </c>
      <c r="AG305" s="6" t="s">
        <v>788</v>
      </c>
    </row>
    <row r="306" spans="1:33" x14ac:dyDescent="0.3">
      <c r="A306">
        <v>303</v>
      </c>
      <c r="B306" s="54">
        <v>52.085784342900098</v>
      </c>
      <c r="C306" s="53">
        <v>10.1600224914349</v>
      </c>
      <c r="D306" s="24" t="s">
        <v>840</v>
      </c>
      <c r="E306" t="s">
        <v>435</v>
      </c>
      <c r="F306">
        <v>1</v>
      </c>
      <c r="G306" s="11">
        <v>31188</v>
      </c>
      <c r="H306" t="s">
        <v>793</v>
      </c>
      <c r="I306" s="24" t="s">
        <v>839</v>
      </c>
      <c r="J306" t="s">
        <v>60</v>
      </c>
      <c r="K306" t="s">
        <v>59</v>
      </c>
      <c r="L306" t="s">
        <v>61</v>
      </c>
      <c r="M306">
        <v>1</v>
      </c>
      <c r="N306" t="s">
        <v>62</v>
      </c>
      <c r="O306">
        <v>11</v>
      </c>
      <c r="P306" s="3">
        <v>11</v>
      </c>
      <c r="Q306" s="3" t="s">
        <v>74</v>
      </c>
      <c r="S306" s="30" t="s">
        <v>80</v>
      </c>
      <c r="T306" s="27">
        <f>M306*44</f>
        <v>44</v>
      </c>
      <c r="U306" s="29" t="s">
        <v>73</v>
      </c>
      <c r="V306" s="28"/>
      <c r="W306" s="30"/>
      <c r="X306" s="26"/>
      <c r="Y306" s="26"/>
      <c r="Z306" s="26"/>
      <c r="AA306" s="26"/>
      <c r="AB306" s="25">
        <f t="shared" si="107"/>
        <v>0</v>
      </c>
      <c r="AC306" t="s">
        <v>70</v>
      </c>
      <c r="AD306" t="s">
        <v>791</v>
      </c>
      <c r="AE306" t="s">
        <v>793</v>
      </c>
      <c r="AF306" s="5" t="s">
        <v>838</v>
      </c>
      <c r="AG306" s="6" t="s">
        <v>788</v>
      </c>
    </row>
    <row r="307" spans="1:33" x14ac:dyDescent="0.3">
      <c r="A307">
        <v>304</v>
      </c>
      <c r="B307" s="54">
        <v>52.085634660921002</v>
      </c>
      <c r="C307" s="53">
        <v>10.160075494807799</v>
      </c>
      <c r="D307" s="24" t="s">
        <v>837</v>
      </c>
      <c r="E307" t="s">
        <v>435</v>
      </c>
      <c r="F307">
        <v>1</v>
      </c>
      <c r="G307" s="11">
        <v>31188</v>
      </c>
      <c r="H307" t="s">
        <v>793</v>
      </c>
      <c r="I307" s="24" t="s">
        <v>836</v>
      </c>
      <c r="J307" t="s">
        <v>239</v>
      </c>
      <c r="K307" t="s">
        <v>59</v>
      </c>
      <c r="L307" t="s">
        <v>83</v>
      </c>
      <c r="M307">
        <v>1</v>
      </c>
      <c r="N307" t="s">
        <v>109</v>
      </c>
      <c r="O307">
        <v>50</v>
      </c>
      <c r="P307" s="3">
        <v>50</v>
      </c>
      <c r="Q307" s="3" t="s">
        <v>81</v>
      </c>
      <c r="S307" s="30" t="s">
        <v>80</v>
      </c>
      <c r="T307" s="27">
        <f>M307*200</f>
        <v>200</v>
      </c>
      <c r="U307" s="29" t="s">
        <v>73</v>
      </c>
      <c r="V307" s="28"/>
      <c r="W307" s="30"/>
      <c r="X307" s="26"/>
      <c r="Y307" s="26"/>
      <c r="Z307" s="26"/>
      <c r="AA307" s="26"/>
      <c r="AB307" s="25">
        <f t="shared" si="107"/>
        <v>0</v>
      </c>
      <c r="AC307" t="s">
        <v>70</v>
      </c>
      <c r="AD307" t="s">
        <v>791</v>
      </c>
      <c r="AE307" t="s">
        <v>793</v>
      </c>
      <c r="AF307" s="5" t="s">
        <v>835</v>
      </c>
      <c r="AG307" s="6" t="s">
        <v>788</v>
      </c>
    </row>
    <row r="308" spans="1:33" x14ac:dyDescent="0.3">
      <c r="A308">
        <v>305</v>
      </c>
      <c r="B308" s="54">
        <v>52.124153441702397</v>
      </c>
      <c r="C308" s="53">
        <v>10.1811564457511</v>
      </c>
      <c r="D308" s="24" t="s">
        <v>834</v>
      </c>
      <c r="E308" t="s">
        <v>833</v>
      </c>
      <c r="F308"/>
      <c r="G308" s="11">
        <v>31188</v>
      </c>
      <c r="H308" t="s">
        <v>793</v>
      </c>
      <c r="I308" s="24" t="s">
        <v>832</v>
      </c>
      <c r="J308" t="s">
        <v>60</v>
      </c>
      <c r="K308" t="s">
        <v>75</v>
      </c>
      <c r="L308" t="s">
        <v>61</v>
      </c>
      <c r="M308">
        <v>2</v>
      </c>
      <c r="N308" t="s">
        <v>62</v>
      </c>
      <c r="O308">
        <v>22</v>
      </c>
      <c r="P308" s="3">
        <v>44</v>
      </c>
      <c r="Q308" s="3" t="s">
        <v>74</v>
      </c>
      <c r="S308" s="20">
        <v>2028</v>
      </c>
      <c r="T308" s="12">
        <f t="shared" ref="T308:T310" si="126">M308*88</f>
        <v>176</v>
      </c>
      <c r="U308" s="13" t="s">
        <v>73</v>
      </c>
      <c r="V308" s="15" t="s">
        <v>72</v>
      </c>
      <c r="W308" s="23" t="s">
        <v>71</v>
      </c>
      <c r="X308" s="40">
        <v>5570</v>
      </c>
      <c r="Y308" s="40"/>
      <c r="Z308" s="19">
        <f t="shared" ref="Z308:Z324" si="127">M306*2800</f>
        <v>2800</v>
      </c>
      <c r="AA308" s="19">
        <f t="shared" ref="AA308:AA324" si="128">M308*1700</f>
        <v>3400</v>
      </c>
      <c r="AB308" s="22">
        <f t="shared" si="107"/>
        <v>11770</v>
      </c>
      <c r="AC308" t="s">
        <v>70</v>
      </c>
      <c r="AD308" t="s">
        <v>791</v>
      </c>
      <c r="AE308" t="s">
        <v>831</v>
      </c>
      <c r="AF308" s="5" t="s">
        <v>830</v>
      </c>
      <c r="AG308" s="6" t="s">
        <v>788</v>
      </c>
    </row>
    <row r="309" spans="1:33" x14ac:dyDescent="0.3">
      <c r="A309">
        <v>306</v>
      </c>
      <c r="B309" s="54">
        <v>52.070240252355298</v>
      </c>
      <c r="C309" s="53">
        <v>10.1748340276467</v>
      </c>
      <c r="D309" s="24" t="s">
        <v>829</v>
      </c>
      <c r="E309" t="s">
        <v>828</v>
      </c>
      <c r="F309"/>
      <c r="G309" s="11">
        <v>31188</v>
      </c>
      <c r="H309" t="s">
        <v>793</v>
      </c>
      <c r="I309" s="24" t="s">
        <v>827</v>
      </c>
      <c r="J309" t="s">
        <v>60</v>
      </c>
      <c r="K309" t="s">
        <v>244</v>
      </c>
      <c r="L309" t="s">
        <v>61</v>
      </c>
      <c r="M309">
        <v>1</v>
      </c>
      <c r="N309" t="s">
        <v>62</v>
      </c>
      <c r="O309">
        <v>22</v>
      </c>
      <c r="P309" s="3">
        <v>22</v>
      </c>
      <c r="Q309" s="3" t="s">
        <v>74</v>
      </c>
      <c r="S309" s="20">
        <v>2028</v>
      </c>
      <c r="T309" s="12">
        <f t="shared" si="126"/>
        <v>88</v>
      </c>
      <c r="U309" s="13" t="s">
        <v>73</v>
      </c>
      <c r="V309" s="15" t="s">
        <v>72</v>
      </c>
      <c r="W309" s="23" t="s">
        <v>71</v>
      </c>
      <c r="X309" s="40">
        <v>5150</v>
      </c>
      <c r="Y309" s="40"/>
      <c r="Z309" s="19">
        <f t="shared" si="127"/>
        <v>2800</v>
      </c>
      <c r="AA309" s="19">
        <f t="shared" si="128"/>
        <v>1700</v>
      </c>
      <c r="AB309" s="22">
        <f t="shared" si="107"/>
        <v>9650</v>
      </c>
      <c r="AC309" t="s">
        <v>70</v>
      </c>
      <c r="AD309" t="s">
        <v>791</v>
      </c>
      <c r="AE309" t="s">
        <v>814</v>
      </c>
      <c r="AF309" s="5" t="s">
        <v>826</v>
      </c>
      <c r="AG309" s="6" t="s">
        <v>788</v>
      </c>
    </row>
    <row r="310" spans="1:33" x14ac:dyDescent="0.3">
      <c r="A310">
        <v>307</v>
      </c>
      <c r="B310" s="54">
        <v>52.067148979550801</v>
      </c>
      <c r="C310" s="53">
        <v>10.167695944817099</v>
      </c>
      <c r="D310" s="24" t="s">
        <v>825</v>
      </c>
      <c r="E310" t="s">
        <v>824</v>
      </c>
      <c r="F310">
        <v>2</v>
      </c>
      <c r="G310" s="11">
        <v>31188</v>
      </c>
      <c r="H310" t="s">
        <v>793</v>
      </c>
      <c r="I310" s="24" t="s">
        <v>802</v>
      </c>
      <c r="J310" t="s">
        <v>239</v>
      </c>
      <c r="K310" t="s">
        <v>59</v>
      </c>
      <c r="L310" t="s">
        <v>61</v>
      </c>
      <c r="M310">
        <v>1</v>
      </c>
      <c r="N310" t="s">
        <v>62</v>
      </c>
      <c r="O310">
        <v>22</v>
      </c>
      <c r="P310" s="3">
        <v>22</v>
      </c>
      <c r="Q310" s="3" t="s">
        <v>74</v>
      </c>
      <c r="S310" s="20">
        <v>2028</v>
      </c>
      <c r="T310" s="12">
        <f t="shared" si="126"/>
        <v>88</v>
      </c>
      <c r="U310" s="13" t="s">
        <v>73</v>
      </c>
      <c r="V310" s="15" t="s">
        <v>72</v>
      </c>
      <c r="W310" s="23" t="s">
        <v>71</v>
      </c>
      <c r="X310" s="40">
        <v>5150</v>
      </c>
      <c r="Y310" s="40"/>
      <c r="Z310" s="19">
        <f t="shared" si="127"/>
        <v>5600</v>
      </c>
      <c r="AA310" s="19">
        <f t="shared" si="128"/>
        <v>1700</v>
      </c>
      <c r="AB310" s="22">
        <f t="shared" si="107"/>
        <v>12450</v>
      </c>
      <c r="AC310" t="s">
        <v>70</v>
      </c>
      <c r="AD310" t="s">
        <v>791</v>
      </c>
      <c r="AE310" t="s">
        <v>814</v>
      </c>
      <c r="AF310" s="5" t="s">
        <v>823</v>
      </c>
      <c r="AG310" s="6" t="s">
        <v>788</v>
      </c>
    </row>
    <row r="311" spans="1:33" x14ac:dyDescent="0.3">
      <c r="A311">
        <v>308</v>
      </c>
      <c r="B311" s="54">
        <v>52.070167187881196</v>
      </c>
      <c r="C311" s="53">
        <v>10.167646375010399</v>
      </c>
      <c r="D311" s="24" t="s">
        <v>822</v>
      </c>
      <c r="E311" t="s">
        <v>821</v>
      </c>
      <c r="F311">
        <v>11</v>
      </c>
      <c r="G311" s="11">
        <v>31188</v>
      </c>
      <c r="H311" t="s">
        <v>793</v>
      </c>
      <c r="I311" s="24" t="s">
        <v>802</v>
      </c>
      <c r="J311" t="s">
        <v>60</v>
      </c>
      <c r="K311" t="s">
        <v>75</v>
      </c>
      <c r="L311" t="s">
        <v>61</v>
      </c>
      <c r="M311">
        <v>1</v>
      </c>
      <c r="N311" t="s">
        <v>62</v>
      </c>
      <c r="O311">
        <v>11</v>
      </c>
      <c r="P311" s="3">
        <v>11</v>
      </c>
      <c r="Q311" s="3" t="s">
        <v>74</v>
      </c>
      <c r="S311" s="20">
        <v>2028</v>
      </c>
      <c r="T311" s="3">
        <f>M311*44</f>
        <v>44</v>
      </c>
      <c r="U311" s="13" t="s">
        <v>73</v>
      </c>
      <c r="V311" s="15" t="s">
        <v>72</v>
      </c>
      <c r="W311" s="23" t="s">
        <v>71</v>
      </c>
      <c r="X311" s="40">
        <v>5150</v>
      </c>
      <c r="Y311" s="40"/>
      <c r="Z311" s="19">
        <f t="shared" si="127"/>
        <v>2800</v>
      </c>
      <c r="AA311" s="19">
        <f t="shared" si="128"/>
        <v>1700</v>
      </c>
      <c r="AB311" s="22">
        <f t="shared" si="107"/>
        <v>9650</v>
      </c>
      <c r="AC311" t="s">
        <v>70</v>
      </c>
      <c r="AD311" t="s">
        <v>791</v>
      </c>
      <c r="AE311" t="s">
        <v>814</v>
      </c>
      <c r="AF311" s="5" t="s">
        <v>820</v>
      </c>
      <c r="AG311" s="6" t="s">
        <v>788</v>
      </c>
    </row>
    <row r="312" spans="1:33" x14ac:dyDescent="0.3">
      <c r="A312">
        <v>309</v>
      </c>
      <c r="B312" s="54">
        <v>52.063498189474799</v>
      </c>
      <c r="C312" s="53">
        <v>10.152224400225199</v>
      </c>
      <c r="D312" s="24" t="s">
        <v>819</v>
      </c>
      <c r="E312" t="s">
        <v>818</v>
      </c>
      <c r="F312"/>
      <c r="G312" s="11">
        <v>31188</v>
      </c>
      <c r="H312" t="s">
        <v>793</v>
      </c>
      <c r="I312" s="24" t="s">
        <v>802</v>
      </c>
      <c r="J312" t="s">
        <v>60</v>
      </c>
      <c r="K312" t="s">
        <v>59</v>
      </c>
      <c r="L312" t="s">
        <v>61</v>
      </c>
      <c r="M312">
        <v>1</v>
      </c>
      <c r="N312" t="s">
        <v>62</v>
      </c>
      <c r="O312">
        <v>22</v>
      </c>
      <c r="P312" s="3">
        <v>22</v>
      </c>
      <c r="Q312" s="3" t="s">
        <v>74</v>
      </c>
      <c r="S312" s="20">
        <v>2030</v>
      </c>
      <c r="T312" s="12">
        <f t="shared" ref="T312:T316" si="129">M312*88</f>
        <v>88</v>
      </c>
      <c r="U312" s="13" t="s">
        <v>73</v>
      </c>
      <c r="V312" s="15" t="s">
        <v>72</v>
      </c>
      <c r="W312" s="23" t="s">
        <v>71</v>
      </c>
      <c r="X312" s="40">
        <v>5150</v>
      </c>
      <c r="Y312" s="40"/>
      <c r="Z312" s="19">
        <f t="shared" si="127"/>
        <v>2800</v>
      </c>
      <c r="AA312" s="19">
        <f t="shared" si="128"/>
        <v>1700</v>
      </c>
      <c r="AB312" s="22">
        <f t="shared" si="107"/>
        <v>9650</v>
      </c>
      <c r="AC312" t="s">
        <v>70</v>
      </c>
      <c r="AD312" t="s">
        <v>791</v>
      </c>
      <c r="AE312" t="s">
        <v>814</v>
      </c>
      <c r="AF312" s="5" t="s">
        <v>817</v>
      </c>
      <c r="AG312" s="6" t="s">
        <v>788</v>
      </c>
    </row>
    <row r="313" spans="1:33" x14ac:dyDescent="0.3">
      <c r="A313">
        <v>310</v>
      </c>
      <c r="B313" s="54">
        <v>52.0612924986293</v>
      </c>
      <c r="C313" s="53">
        <v>10.1559714914639</v>
      </c>
      <c r="D313" s="24" t="s">
        <v>816</v>
      </c>
      <c r="E313" t="s">
        <v>815</v>
      </c>
      <c r="F313"/>
      <c r="G313" s="11">
        <v>31188</v>
      </c>
      <c r="H313" t="s">
        <v>793</v>
      </c>
      <c r="I313" s="24" t="s">
        <v>802</v>
      </c>
      <c r="J313" t="s">
        <v>60</v>
      </c>
      <c r="K313" t="s">
        <v>536</v>
      </c>
      <c r="L313" t="s">
        <v>61</v>
      </c>
      <c r="M313">
        <v>1</v>
      </c>
      <c r="N313" t="s">
        <v>62</v>
      </c>
      <c r="O313">
        <v>22</v>
      </c>
      <c r="P313" s="3">
        <v>22</v>
      </c>
      <c r="Q313" s="3" t="s">
        <v>74</v>
      </c>
      <c r="S313" s="20">
        <v>2025</v>
      </c>
      <c r="T313" s="12">
        <f t="shared" si="129"/>
        <v>88</v>
      </c>
      <c r="U313" s="13" t="s">
        <v>73</v>
      </c>
      <c r="V313" s="15" t="s">
        <v>72</v>
      </c>
      <c r="W313" s="23" t="s">
        <v>71</v>
      </c>
      <c r="X313" s="40">
        <v>5150</v>
      </c>
      <c r="Y313" s="40"/>
      <c r="Z313" s="19">
        <f t="shared" si="127"/>
        <v>2800</v>
      </c>
      <c r="AA313" s="19">
        <f t="shared" si="128"/>
        <v>1700</v>
      </c>
      <c r="AB313" s="22">
        <f t="shared" si="107"/>
        <v>9650</v>
      </c>
      <c r="AC313" t="s">
        <v>70</v>
      </c>
      <c r="AD313" t="s">
        <v>791</v>
      </c>
      <c r="AE313" t="s">
        <v>814</v>
      </c>
      <c r="AF313" s="5" t="s">
        <v>813</v>
      </c>
      <c r="AG313" s="6" t="s">
        <v>788</v>
      </c>
    </row>
    <row r="314" spans="1:33" x14ac:dyDescent="0.3">
      <c r="A314">
        <v>311</v>
      </c>
      <c r="B314" s="54">
        <v>52.073848090270801</v>
      </c>
      <c r="C314" s="53">
        <v>10.141990393639301</v>
      </c>
      <c r="D314" s="24" t="s">
        <v>307</v>
      </c>
      <c r="E314" t="s">
        <v>584</v>
      </c>
      <c r="F314">
        <v>9</v>
      </c>
      <c r="G314" s="11">
        <v>31188</v>
      </c>
      <c r="H314" t="s">
        <v>793</v>
      </c>
      <c r="I314" s="24" t="s">
        <v>802</v>
      </c>
      <c r="J314" t="s">
        <v>60</v>
      </c>
      <c r="K314" t="s">
        <v>59</v>
      </c>
      <c r="L314" t="s">
        <v>61</v>
      </c>
      <c r="M314">
        <v>1</v>
      </c>
      <c r="N314" t="s">
        <v>62</v>
      </c>
      <c r="O314">
        <v>22</v>
      </c>
      <c r="P314" s="3">
        <v>22</v>
      </c>
      <c r="Q314" s="3" t="s">
        <v>74</v>
      </c>
      <c r="S314" s="20">
        <v>2028</v>
      </c>
      <c r="T314" s="12">
        <f t="shared" si="129"/>
        <v>88</v>
      </c>
      <c r="U314" s="13" t="s">
        <v>73</v>
      </c>
      <c r="V314" s="15" t="s">
        <v>72</v>
      </c>
      <c r="W314" s="23" t="s">
        <v>71</v>
      </c>
      <c r="X314" s="40">
        <v>5150</v>
      </c>
      <c r="Y314" s="40"/>
      <c r="Z314" s="19">
        <f t="shared" si="127"/>
        <v>2800</v>
      </c>
      <c r="AA314" s="19">
        <f t="shared" si="128"/>
        <v>1700</v>
      </c>
      <c r="AB314" s="22">
        <f t="shared" si="107"/>
        <v>9650</v>
      </c>
      <c r="AC314" t="s">
        <v>70</v>
      </c>
      <c r="AD314" t="s">
        <v>791</v>
      </c>
      <c r="AE314" t="s">
        <v>797</v>
      </c>
      <c r="AF314" s="5" t="s">
        <v>812</v>
      </c>
      <c r="AG314" s="6" t="s">
        <v>788</v>
      </c>
    </row>
    <row r="315" spans="1:33" x14ac:dyDescent="0.3">
      <c r="A315">
        <v>312</v>
      </c>
      <c r="B315" s="54">
        <v>52.078576532064801</v>
      </c>
      <c r="C315" s="53">
        <v>10.1443959697823</v>
      </c>
      <c r="D315" s="24" t="s">
        <v>811</v>
      </c>
      <c r="E315" t="s">
        <v>810</v>
      </c>
      <c r="F315"/>
      <c r="G315" s="11">
        <v>31188</v>
      </c>
      <c r="H315" t="s">
        <v>793</v>
      </c>
      <c r="I315" s="24" t="s">
        <v>802</v>
      </c>
      <c r="J315" t="s">
        <v>111</v>
      </c>
      <c r="K315" t="s">
        <v>75</v>
      </c>
      <c r="L315" t="s">
        <v>61</v>
      </c>
      <c r="M315">
        <v>1</v>
      </c>
      <c r="N315" t="s">
        <v>62</v>
      </c>
      <c r="O315">
        <v>22</v>
      </c>
      <c r="P315" s="3">
        <v>22</v>
      </c>
      <c r="Q315" s="3" t="s">
        <v>74</v>
      </c>
      <c r="S315" s="20">
        <v>2030</v>
      </c>
      <c r="T315" s="12">
        <f t="shared" si="129"/>
        <v>88</v>
      </c>
      <c r="U315" s="13" t="s">
        <v>73</v>
      </c>
      <c r="V315" s="15" t="s">
        <v>72</v>
      </c>
      <c r="W315" s="23" t="s">
        <v>71</v>
      </c>
      <c r="X315" s="40">
        <v>5150</v>
      </c>
      <c r="Y315" s="40"/>
      <c r="Z315" s="19">
        <f t="shared" si="127"/>
        <v>2800</v>
      </c>
      <c r="AA315" s="19">
        <f t="shared" si="128"/>
        <v>1700</v>
      </c>
      <c r="AB315" s="22">
        <f t="shared" si="107"/>
        <v>9650</v>
      </c>
      <c r="AC315" t="s">
        <v>70</v>
      </c>
      <c r="AD315" t="s">
        <v>791</v>
      </c>
      <c r="AE315" t="s">
        <v>797</v>
      </c>
      <c r="AF315" s="5" t="s">
        <v>809</v>
      </c>
      <c r="AG315" s="6" t="s">
        <v>788</v>
      </c>
    </row>
    <row r="316" spans="1:33" x14ac:dyDescent="0.3">
      <c r="A316">
        <v>313</v>
      </c>
      <c r="B316" s="54">
        <v>52.078795138684903</v>
      </c>
      <c r="C316" s="53">
        <v>10.147395590544599</v>
      </c>
      <c r="D316" s="24" t="s">
        <v>808</v>
      </c>
      <c r="E316" t="s">
        <v>807</v>
      </c>
      <c r="F316"/>
      <c r="G316" s="11">
        <v>31188</v>
      </c>
      <c r="H316" t="s">
        <v>793</v>
      </c>
      <c r="I316" s="24" t="s">
        <v>806</v>
      </c>
      <c r="J316" t="s">
        <v>60</v>
      </c>
      <c r="K316" t="s">
        <v>292</v>
      </c>
      <c r="L316" t="s">
        <v>61</v>
      </c>
      <c r="M316">
        <v>1</v>
      </c>
      <c r="N316" t="s">
        <v>62</v>
      </c>
      <c r="O316">
        <v>22</v>
      </c>
      <c r="P316" s="3">
        <v>22</v>
      </c>
      <c r="Q316" s="3" t="s">
        <v>74</v>
      </c>
      <c r="S316" s="20">
        <v>2030</v>
      </c>
      <c r="T316" s="12">
        <f t="shared" si="129"/>
        <v>88</v>
      </c>
      <c r="U316" s="13" t="s">
        <v>73</v>
      </c>
      <c r="V316" s="15" t="s">
        <v>72</v>
      </c>
      <c r="W316" s="23" t="s">
        <v>71</v>
      </c>
      <c r="X316" s="40">
        <v>5150</v>
      </c>
      <c r="Y316" s="40"/>
      <c r="Z316" s="19">
        <f t="shared" si="127"/>
        <v>2800</v>
      </c>
      <c r="AA316" s="19">
        <f t="shared" si="128"/>
        <v>1700</v>
      </c>
      <c r="AB316" s="22">
        <f t="shared" si="107"/>
        <v>9650</v>
      </c>
      <c r="AC316" t="s">
        <v>70</v>
      </c>
      <c r="AD316" t="s">
        <v>791</v>
      </c>
      <c r="AE316" t="s">
        <v>797</v>
      </c>
      <c r="AF316" s="5" t="s">
        <v>805</v>
      </c>
      <c r="AG316" s="6" t="s">
        <v>788</v>
      </c>
    </row>
    <row r="317" spans="1:33" x14ac:dyDescent="0.3">
      <c r="A317">
        <v>314</v>
      </c>
      <c r="B317" s="54">
        <v>52.080991186137297</v>
      </c>
      <c r="C317" s="53">
        <v>10.1443193326227</v>
      </c>
      <c r="D317" s="24" t="s">
        <v>804</v>
      </c>
      <c r="E317" t="s">
        <v>803</v>
      </c>
      <c r="F317">
        <v>19</v>
      </c>
      <c r="G317" s="11">
        <v>31188</v>
      </c>
      <c r="H317" t="s">
        <v>793</v>
      </c>
      <c r="I317" s="24" t="s">
        <v>802</v>
      </c>
      <c r="J317" t="s">
        <v>60</v>
      </c>
      <c r="K317" t="s">
        <v>75</v>
      </c>
      <c r="L317" t="s">
        <v>61</v>
      </c>
      <c r="M317">
        <v>1</v>
      </c>
      <c r="N317" t="s">
        <v>62</v>
      </c>
      <c r="O317">
        <v>11</v>
      </c>
      <c r="P317" s="3">
        <v>11</v>
      </c>
      <c r="Q317" s="3" t="s">
        <v>74</v>
      </c>
      <c r="S317" s="20">
        <v>2030</v>
      </c>
      <c r="T317" s="3">
        <f t="shared" ref="T317:T318" si="130">M317*44</f>
        <v>44</v>
      </c>
      <c r="U317" s="13" t="s">
        <v>73</v>
      </c>
      <c r="V317" s="15" t="s">
        <v>72</v>
      </c>
      <c r="W317" s="23" t="s">
        <v>71</v>
      </c>
      <c r="X317" s="40">
        <v>5150</v>
      </c>
      <c r="Y317" s="40"/>
      <c r="Z317" s="19">
        <f t="shared" si="127"/>
        <v>2800</v>
      </c>
      <c r="AA317" s="19">
        <f t="shared" si="128"/>
        <v>1700</v>
      </c>
      <c r="AB317" s="22">
        <f t="shared" si="107"/>
        <v>9650</v>
      </c>
      <c r="AC317" t="s">
        <v>70</v>
      </c>
      <c r="AD317" t="s">
        <v>791</v>
      </c>
      <c r="AE317" t="s">
        <v>797</v>
      </c>
      <c r="AF317" s="5" t="s">
        <v>801</v>
      </c>
      <c r="AG317" s="6" t="s">
        <v>788</v>
      </c>
    </row>
    <row r="318" spans="1:33" x14ac:dyDescent="0.3">
      <c r="A318">
        <v>315</v>
      </c>
      <c r="B318" s="54">
        <v>52.077422399480099</v>
      </c>
      <c r="C318" s="53">
        <v>10.1440282770723</v>
      </c>
      <c r="D318" s="24" t="s">
        <v>800</v>
      </c>
      <c r="E318" t="s">
        <v>799</v>
      </c>
      <c r="F318">
        <v>5</v>
      </c>
      <c r="G318" s="11">
        <v>31188</v>
      </c>
      <c r="H318" t="s">
        <v>793</v>
      </c>
      <c r="I318" s="24" t="s">
        <v>798</v>
      </c>
      <c r="J318" t="s">
        <v>239</v>
      </c>
      <c r="K318" t="s">
        <v>59</v>
      </c>
      <c r="L318" t="s">
        <v>61</v>
      </c>
      <c r="M318">
        <v>1</v>
      </c>
      <c r="N318" t="s">
        <v>62</v>
      </c>
      <c r="O318">
        <v>11</v>
      </c>
      <c r="P318" s="3">
        <v>11</v>
      </c>
      <c r="Q318" s="3" t="s">
        <v>74</v>
      </c>
      <c r="S318" s="20">
        <v>2028</v>
      </c>
      <c r="T318" s="3">
        <f t="shared" si="130"/>
        <v>44</v>
      </c>
      <c r="U318" s="13" t="s">
        <v>73</v>
      </c>
      <c r="V318" s="15" t="s">
        <v>72</v>
      </c>
      <c r="W318" s="23" t="s">
        <v>71</v>
      </c>
      <c r="X318" s="40">
        <v>5150</v>
      </c>
      <c r="Y318" s="40"/>
      <c r="Z318" s="19">
        <f t="shared" si="127"/>
        <v>2800</v>
      </c>
      <c r="AA318" s="19">
        <f t="shared" si="128"/>
        <v>1700</v>
      </c>
      <c r="AB318" s="22">
        <f t="shared" si="107"/>
        <v>9650</v>
      </c>
      <c r="AC318" t="s">
        <v>70</v>
      </c>
      <c r="AD318" t="s">
        <v>791</v>
      </c>
      <c r="AE318" t="s">
        <v>797</v>
      </c>
      <c r="AF318" s="5" t="s">
        <v>796</v>
      </c>
      <c r="AG318" s="6" t="s">
        <v>788</v>
      </c>
    </row>
    <row r="319" spans="1:33" x14ac:dyDescent="0.3">
      <c r="A319">
        <v>316</v>
      </c>
      <c r="B319" s="54">
        <v>52.056576206655301</v>
      </c>
      <c r="C319" s="53">
        <v>10.0936661711924</v>
      </c>
      <c r="D319" s="24" t="s">
        <v>795</v>
      </c>
      <c r="E319" t="s">
        <v>794</v>
      </c>
      <c r="F319">
        <v>18</v>
      </c>
      <c r="G319" s="11">
        <v>31188</v>
      </c>
      <c r="H319" t="s">
        <v>793</v>
      </c>
      <c r="I319" s="24" t="s">
        <v>792</v>
      </c>
      <c r="J319" t="s">
        <v>60</v>
      </c>
      <c r="K319" t="s">
        <v>536</v>
      </c>
      <c r="L319" t="s">
        <v>61</v>
      </c>
      <c r="M319">
        <v>1</v>
      </c>
      <c r="N319" t="s">
        <v>62</v>
      </c>
      <c r="O319">
        <v>22</v>
      </c>
      <c r="P319" s="3">
        <v>22</v>
      </c>
      <c r="Q319" s="3" t="s">
        <v>74</v>
      </c>
      <c r="S319" s="20">
        <v>2028</v>
      </c>
      <c r="T319" s="12">
        <f t="shared" ref="T319:T324" si="131">M319*88</f>
        <v>88</v>
      </c>
      <c r="U319" s="13" t="s">
        <v>73</v>
      </c>
      <c r="V319" s="15" t="s">
        <v>72</v>
      </c>
      <c r="W319" s="23" t="s">
        <v>71</v>
      </c>
      <c r="X319" s="40">
        <v>5150</v>
      </c>
      <c r="Y319" s="40"/>
      <c r="Z319" s="19">
        <f t="shared" si="127"/>
        <v>2800</v>
      </c>
      <c r="AA319" s="19">
        <f t="shared" si="128"/>
        <v>1700</v>
      </c>
      <c r="AB319" s="22">
        <f t="shared" si="107"/>
        <v>9650</v>
      </c>
      <c r="AC319" t="s">
        <v>70</v>
      </c>
      <c r="AD319" t="s">
        <v>791</v>
      </c>
      <c r="AE319" t="s">
        <v>790</v>
      </c>
      <c r="AF319" s="5" t="s">
        <v>789</v>
      </c>
      <c r="AG319" s="6" t="s">
        <v>788</v>
      </c>
    </row>
    <row r="320" spans="1:33" x14ac:dyDescent="0.3">
      <c r="A320">
        <v>317</v>
      </c>
      <c r="B320" s="54">
        <v>51.962514975692699</v>
      </c>
      <c r="C320" s="53">
        <v>10.014955309642</v>
      </c>
      <c r="D320" s="24" t="s">
        <v>85</v>
      </c>
      <c r="E320" t="s">
        <v>786</v>
      </c>
      <c r="F320" s="7">
        <v>3</v>
      </c>
      <c r="G320" s="11">
        <v>31195</v>
      </c>
      <c r="H320" t="s">
        <v>680</v>
      </c>
      <c r="I320"/>
      <c r="J320" t="s">
        <v>239</v>
      </c>
      <c r="K320" t="s">
        <v>59</v>
      </c>
      <c r="L320" t="s">
        <v>61</v>
      </c>
      <c r="M320">
        <v>1</v>
      </c>
      <c r="N320" t="s">
        <v>62</v>
      </c>
      <c r="O320">
        <v>22</v>
      </c>
      <c r="P320" s="3">
        <v>22</v>
      </c>
      <c r="Q320" s="3" t="s">
        <v>74</v>
      </c>
      <c r="S320" s="20">
        <v>2025</v>
      </c>
      <c r="T320" s="12">
        <f t="shared" si="131"/>
        <v>88</v>
      </c>
      <c r="U320" s="13" t="s">
        <v>155</v>
      </c>
      <c r="V320" s="13" t="s">
        <v>1831</v>
      </c>
      <c r="W320" s="21" t="s">
        <v>1832</v>
      </c>
      <c r="X320" s="19">
        <v>4800</v>
      </c>
      <c r="Z320" s="19">
        <f t="shared" si="127"/>
        <v>2800</v>
      </c>
      <c r="AA320" s="19">
        <f t="shared" si="128"/>
        <v>1700</v>
      </c>
      <c r="AB320" s="22">
        <f t="shared" si="107"/>
        <v>9300</v>
      </c>
      <c r="AC320" t="s">
        <v>70</v>
      </c>
      <c r="AD320" t="s">
        <v>681</v>
      </c>
      <c r="AE320" t="s">
        <v>680</v>
      </c>
      <c r="AF320" s="5" t="s">
        <v>787</v>
      </c>
      <c r="AG320" s="6" t="s">
        <v>678</v>
      </c>
    </row>
    <row r="321" spans="1:33" x14ac:dyDescent="0.3">
      <c r="A321">
        <v>318</v>
      </c>
      <c r="B321" s="54">
        <v>51.962747067052803</v>
      </c>
      <c r="C321" s="53">
        <v>10.0143275213401</v>
      </c>
      <c r="D321" s="24" t="s">
        <v>85</v>
      </c>
      <c r="E321" t="s">
        <v>786</v>
      </c>
      <c r="F321" s="7">
        <v>3</v>
      </c>
      <c r="G321" s="11">
        <v>31195</v>
      </c>
      <c r="H321" t="s">
        <v>680</v>
      </c>
      <c r="I321"/>
      <c r="J321" t="s">
        <v>60</v>
      </c>
      <c r="K321" t="s">
        <v>59</v>
      </c>
      <c r="L321" t="s">
        <v>61</v>
      </c>
      <c r="M321">
        <v>2</v>
      </c>
      <c r="N321" t="s">
        <v>62</v>
      </c>
      <c r="O321">
        <v>22</v>
      </c>
      <c r="P321" s="3">
        <v>44</v>
      </c>
      <c r="Q321" s="3" t="s">
        <v>74</v>
      </c>
      <c r="S321" s="20">
        <v>2025</v>
      </c>
      <c r="T321" s="12">
        <f t="shared" si="131"/>
        <v>176</v>
      </c>
      <c r="U321" s="13" t="s">
        <v>155</v>
      </c>
      <c r="V321" s="13" t="s">
        <v>1831</v>
      </c>
      <c r="W321" s="21" t="s">
        <v>1832</v>
      </c>
      <c r="X321" s="19">
        <v>7200</v>
      </c>
      <c r="Z321" s="19">
        <f t="shared" si="127"/>
        <v>2800</v>
      </c>
      <c r="AA321" s="19">
        <f t="shared" si="128"/>
        <v>3400</v>
      </c>
      <c r="AB321" s="22">
        <f t="shared" si="107"/>
        <v>13400</v>
      </c>
      <c r="AC321" t="s">
        <v>70</v>
      </c>
      <c r="AD321" t="s">
        <v>681</v>
      </c>
      <c r="AE321" t="s">
        <v>680</v>
      </c>
      <c r="AF321" s="5" t="s">
        <v>785</v>
      </c>
      <c r="AG321" s="6" t="s">
        <v>678</v>
      </c>
    </row>
    <row r="322" spans="1:33" x14ac:dyDescent="0.3">
      <c r="A322">
        <v>319</v>
      </c>
      <c r="B322" s="54">
        <v>51.968590256053297</v>
      </c>
      <c r="C322" s="53">
        <v>10.0147763408279</v>
      </c>
      <c r="D322" s="24" t="s">
        <v>784</v>
      </c>
      <c r="E322" t="s">
        <v>783</v>
      </c>
      <c r="G322" s="11">
        <v>31195</v>
      </c>
      <c r="H322" t="s">
        <v>680</v>
      </c>
      <c r="I322"/>
      <c r="J322" t="s">
        <v>60</v>
      </c>
      <c r="K322" t="s">
        <v>75</v>
      </c>
      <c r="L322" t="s">
        <v>61</v>
      </c>
      <c r="M322">
        <v>2</v>
      </c>
      <c r="N322" t="s">
        <v>62</v>
      </c>
      <c r="O322">
        <v>22</v>
      </c>
      <c r="P322" s="3">
        <v>44</v>
      </c>
      <c r="Q322" s="3" t="s">
        <v>74</v>
      </c>
      <c r="S322" s="20">
        <v>2030</v>
      </c>
      <c r="T322" s="12">
        <f t="shared" si="131"/>
        <v>176</v>
      </c>
      <c r="U322" s="13" t="s">
        <v>155</v>
      </c>
      <c r="V322" s="13" t="s">
        <v>1831</v>
      </c>
      <c r="W322" s="21" t="s">
        <v>1832</v>
      </c>
      <c r="X322" s="19">
        <v>7200</v>
      </c>
      <c r="Z322" s="19">
        <f t="shared" si="127"/>
        <v>2800</v>
      </c>
      <c r="AA322" s="19">
        <f t="shared" si="128"/>
        <v>3400</v>
      </c>
      <c r="AB322" s="22">
        <f t="shared" si="107"/>
        <v>13400</v>
      </c>
      <c r="AC322" t="s">
        <v>70</v>
      </c>
      <c r="AD322" t="s">
        <v>681</v>
      </c>
      <c r="AE322" t="s">
        <v>680</v>
      </c>
      <c r="AF322" s="5" t="s">
        <v>782</v>
      </c>
      <c r="AG322" s="6" t="s">
        <v>678</v>
      </c>
    </row>
    <row r="323" spans="1:33" x14ac:dyDescent="0.3">
      <c r="A323">
        <v>320</v>
      </c>
      <c r="B323" s="54">
        <v>51.961590115802203</v>
      </c>
      <c r="C323" s="53">
        <v>10.0038694274304</v>
      </c>
      <c r="D323" s="24" t="s">
        <v>781</v>
      </c>
      <c r="E323" t="s">
        <v>780</v>
      </c>
      <c r="F323" s="7">
        <v>14</v>
      </c>
      <c r="G323" s="11">
        <v>31195</v>
      </c>
      <c r="H323" t="s">
        <v>680</v>
      </c>
      <c r="I323"/>
      <c r="J323" t="s">
        <v>60</v>
      </c>
      <c r="K323" t="s">
        <v>536</v>
      </c>
      <c r="L323" t="s">
        <v>61</v>
      </c>
      <c r="M323">
        <v>2</v>
      </c>
      <c r="N323" t="s">
        <v>62</v>
      </c>
      <c r="O323">
        <v>22</v>
      </c>
      <c r="P323" s="3">
        <v>44</v>
      </c>
      <c r="Q323" s="3" t="s">
        <v>74</v>
      </c>
      <c r="S323" s="20">
        <v>2028</v>
      </c>
      <c r="T323" s="12">
        <f t="shared" si="131"/>
        <v>176</v>
      </c>
      <c r="U323" s="13" t="s">
        <v>155</v>
      </c>
      <c r="V323" s="13" t="s">
        <v>1831</v>
      </c>
      <c r="W323" s="21" t="s">
        <v>1832</v>
      </c>
      <c r="X323" s="19">
        <v>7200</v>
      </c>
      <c r="Z323" s="19">
        <f t="shared" si="127"/>
        <v>5600</v>
      </c>
      <c r="AA323" s="19">
        <f t="shared" si="128"/>
        <v>3400</v>
      </c>
      <c r="AB323" s="22">
        <f t="shared" si="107"/>
        <v>16200</v>
      </c>
      <c r="AC323" t="s">
        <v>70</v>
      </c>
      <c r="AD323" t="s">
        <v>681</v>
      </c>
      <c r="AE323" t="s">
        <v>680</v>
      </c>
      <c r="AF323" s="5" t="s">
        <v>779</v>
      </c>
      <c r="AG323" s="6" t="s">
        <v>678</v>
      </c>
    </row>
    <row r="324" spans="1:33" x14ac:dyDescent="0.3">
      <c r="A324">
        <v>321</v>
      </c>
      <c r="B324" s="54">
        <v>51.964997314494099</v>
      </c>
      <c r="C324" s="53">
        <v>10.014776030054</v>
      </c>
      <c r="D324" s="24" t="s">
        <v>778</v>
      </c>
      <c r="E324" t="s">
        <v>685</v>
      </c>
      <c r="F324" s="7">
        <v>94</v>
      </c>
      <c r="G324" s="11">
        <v>31195</v>
      </c>
      <c r="H324" t="s">
        <v>680</v>
      </c>
      <c r="I324"/>
      <c r="J324" t="s">
        <v>60</v>
      </c>
      <c r="K324" t="s">
        <v>75</v>
      </c>
      <c r="L324" t="s">
        <v>61</v>
      </c>
      <c r="M324">
        <v>2</v>
      </c>
      <c r="N324" t="s">
        <v>62</v>
      </c>
      <c r="O324">
        <v>22</v>
      </c>
      <c r="P324" s="3">
        <v>44</v>
      </c>
      <c r="Q324" s="3" t="s">
        <v>74</v>
      </c>
      <c r="S324" s="20">
        <v>2028</v>
      </c>
      <c r="T324" s="12">
        <f t="shared" si="131"/>
        <v>176</v>
      </c>
      <c r="U324" s="13" t="s">
        <v>155</v>
      </c>
      <c r="V324" s="13" t="s">
        <v>1831</v>
      </c>
      <c r="W324" s="21" t="s">
        <v>1832</v>
      </c>
      <c r="X324" s="19">
        <v>7200</v>
      </c>
      <c r="Z324" s="19">
        <f t="shared" si="127"/>
        <v>5600</v>
      </c>
      <c r="AA324" s="19">
        <f t="shared" si="128"/>
        <v>3400</v>
      </c>
      <c r="AB324" s="22">
        <f t="shared" si="107"/>
        <v>16200</v>
      </c>
      <c r="AC324" t="s">
        <v>70</v>
      </c>
      <c r="AD324" t="s">
        <v>681</v>
      </c>
      <c r="AE324" t="s">
        <v>680</v>
      </c>
      <c r="AF324" s="5" t="s">
        <v>777</v>
      </c>
      <c r="AG324" s="6" t="s">
        <v>678</v>
      </c>
    </row>
    <row r="325" spans="1:33" x14ac:dyDescent="0.3">
      <c r="A325">
        <v>322</v>
      </c>
      <c r="B325" s="54">
        <v>51.956496537502403</v>
      </c>
      <c r="C325" s="53">
        <v>10.001564396743801</v>
      </c>
      <c r="D325" s="24" t="s">
        <v>776</v>
      </c>
      <c r="E325" t="s">
        <v>773</v>
      </c>
      <c r="F325" s="7">
        <v>4</v>
      </c>
      <c r="G325" s="11">
        <v>31195</v>
      </c>
      <c r="H325" t="s">
        <v>680</v>
      </c>
      <c r="I325"/>
      <c r="J325" t="s">
        <v>60</v>
      </c>
      <c r="K325" t="s">
        <v>102</v>
      </c>
      <c r="L325" t="s">
        <v>83</v>
      </c>
      <c r="M325">
        <v>1</v>
      </c>
      <c r="N325" t="s">
        <v>109</v>
      </c>
      <c r="O325">
        <v>50</v>
      </c>
      <c r="P325" s="3">
        <v>50</v>
      </c>
      <c r="Q325" s="3" t="s">
        <v>81</v>
      </c>
      <c r="S325" s="20">
        <v>2028</v>
      </c>
      <c r="T325" s="3">
        <f t="shared" ref="T325:T326" si="132">M325*200</f>
        <v>200</v>
      </c>
      <c r="U325" s="13" t="s">
        <v>155</v>
      </c>
      <c r="V325" s="13" t="s">
        <v>1831</v>
      </c>
      <c r="W325" s="21" t="s">
        <v>1832</v>
      </c>
      <c r="X325" s="19">
        <v>7200</v>
      </c>
      <c r="Z325" s="19">
        <f t="shared" ref="Z325:Z326" si="133">M325*35000</f>
        <v>35000</v>
      </c>
      <c r="AA325" s="19">
        <f t="shared" ref="AA325:AA326" si="134">M325*3000</f>
        <v>3000</v>
      </c>
      <c r="AB325" s="22">
        <f t="shared" si="107"/>
        <v>45200</v>
      </c>
      <c r="AC325" t="s">
        <v>70</v>
      </c>
      <c r="AD325" t="s">
        <v>681</v>
      </c>
      <c r="AE325" t="s">
        <v>680</v>
      </c>
      <c r="AF325" s="5" t="s">
        <v>775</v>
      </c>
      <c r="AG325" s="6" t="s">
        <v>678</v>
      </c>
    </row>
    <row r="326" spans="1:33" x14ac:dyDescent="0.3">
      <c r="A326">
        <v>323</v>
      </c>
      <c r="B326" s="54">
        <v>51.956526290359797</v>
      </c>
      <c r="C326" s="53">
        <v>10.001800431131199</v>
      </c>
      <c r="D326" s="24" t="s">
        <v>774</v>
      </c>
      <c r="E326" t="s">
        <v>773</v>
      </c>
      <c r="F326" s="7">
        <v>1</v>
      </c>
      <c r="G326" s="11">
        <v>31195</v>
      </c>
      <c r="H326" t="s">
        <v>680</v>
      </c>
      <c r="I326"/>
      <c r="J326" t="s">
        <v>60</v>
      </c>
      <c r="K326" t="s">
        <v>102</v>
      </c>
      <c r="L326" t="s">
        <v>83</v>
      </c>
      <c r="M326">
        <v>1</v>
      </c>
      <c r="N326" t="s">
        <v>109</v>
      </c>
      <c r="O326">
        <v>50</v>
      </c>
      <c r="P326" s="3">
        <v>50</v>
      </c>
      <c r="Q326" s="3" t="s">
        <v>81</v>
      </c>
      <c r="S326" s="20">
        <v>2028</v>
      </c>
      <c r="T326" s="3">
        <f t="shared" si="132"/>
        <v>200</v>
      </c>
      <c r="U326" s="13" t="s">
        <v>155</v>
      </c>
      <c r="V326" s="13" t="s">
        <v>1831</v>
      </c>
      <c r="W326" s="21" t="s">
        <v>1832</v>
      </c>
      <c r="X326" s="19">
        <v>7200</v>
      </c>
      <c r="Z326" s="19">
        <f t="shared" si="133"/>
        <v>35000</v>
      </c>
      <c r="AA326" s="19">
        <f t="shared" si="134"/>
        <v>3000</v>
      </c>
      <c r="AB326" s="22">
        <f t="shared" ref="AB326:AB389" si="135">SUM(X326:AA326)</f>
        <v>45200</v>
      </c>
      <c r="AC326" t="s">
        <v>70</v>
      </c>
      <c r="AD326" t="s">
        <v>681</v>
      </c>
      <c r="AE326" t="s">
        <v>680</v>
      </c>
      <c r="AF326" s="5" t="s">
        <v>772</v>
      </c>
      <c r="AG326" s="6" t="s">
        <v>678</v>
      </c>
    </row>
    <row r="327" spans="1:33" x14ac:dyDescent="0.3">
      <c r="A327">
        <v>324</v>
      </c>
      <c r="B327" s="54">
        <v>51.955372957588899</v>
      </c>
      <c r="C327" s="53">
        <v>10.0007043657683</v>
      </c>
      <c r="D327" s="24" t="s">
        <v>771</v>
      </c>
      <c r="E327" t="s">
        <v>770</v>
      </c>
      <c r="F327" s="7">
        <v>38</v>
      </c>
      <c r="G327" s="11">
        <v>31195</v>
      </c>
      <c r="H327" t="s">
        <v>680</v>
      </c>
      <c r="I327"/>
      <c r="J327" t="s">
        <v>239</v>
      </c>
      <c r="K327" t="s">
        <v>59</v>
      </c>
      <c r="L327" t="s">
        <v>61</v>
      </c>
      <c r="M327">
        <v>2</v>
      </c>
      <c r="N327" t="s">
        <v>62</v>
      </c>
      <c r="O327">
        <v>22</v>
      </c>
      <c r="P327" s="3">
        <v>44</v>
      </c>
      <c r="Q327" s="3" t="s">
        <v>74</v>
      </c>
      <c r="S327" s="20">
        <v>2030</v>
      </c>
      <c r="T327" s="12">
        <f t="shared" ref="T327:T328" si="136">M327*88</f>
        <v>176</v>
      </c>
      <c r="U327" s="13" t="s">
        <v>155</v>
      </c>
      <c r="V327" s="13" t="s">
        <v>1831</v>
      </c>
      <c r="W327" s="21" t="s">
        <v>1832</v>
      </c>
      <c r="X327" s="19">
        <v>7200</v>
      </c>
      <c r="Z327" s="19">
        <f t="shared" ref="Z327:Z328" si="137">M325*2800</f>
        <v>2800</v>
      </c>
      <c r="AA327" s="19">
        <f t="shared" ref="AA327:AA328" si="138">M327*1700</f>
        <v>3400</v>
      </c>
      <c r="AB327" s="22">
        <f t="shared" si="135"/>
        <v>13400</v>
      </c>
      <c r="AC327" t="s">
        <v>70</v>
      </c>
      <c r="AD327" t="s">
        <v>681</v>
      </c>
      <c r="AE327" t="s">
        <v>680</v>
      </c>
      <c r="AF327" s="5" t="s">
        <v>769</v>
      </c>
      <c r="AG327" s="6" t="s">
        <v>678</v>
      </c>
    </row>
    <row r="328" spans="1:33" x14ac:dyDescent="0.3">
      <c r="A328">
        <v>325</v>
      </c>
      <c r="B328" s="54">
        <v>51.954040519852903</v>
      </c>
      <c r="C328" s="53">
        <v>10.006144320800701</v>
      </c>
      <c r="D328" s="24" t="s">
        <v>768</v>
      </c>
      <c r="E328" t="s">
        <v>598</v>
      </c>
      <c r="G328" s="11">
        <v>31195</v>
      </c>
      <c r="H328" t="s">
        <v>680</v>
      </c>
      <c r="I328"/>
      <c r="J328" t="s">
        <v>60</v>
      </c>
      <c r="K328" t="s">
        <v>536</v>
      </c>
      <c r="L328" t="s">
        <v>61</v>
      </c>
      <c r="M328">
        <v>2</v>
      </c>
      <c r="N328" t="s">
        <v>62</v>
      </c>
      <c r="O328">
        <v>22</v>
      </c>
      <c r="P328" s="3">
        <v>44</v>
      </c>
      <c r="Q328" s="3" t="s">
        <v>74</v>
      </c>
      <c r="S328" s="20">
        <v>2030</v>
      </c>
      <c r="T328" s="12">
        <f t="shared" si="136"/>
        <v>176</v>
      </c>
      <c r="U328" s="13" t="s">
        <v>155</v>
      </c>
      <c r="V328" s="13" t="s">
        <v>1831</v>
      </c>
      <c r="W328" s="21" t="s">
        <v>1832</v>
      </c>
      <c r="X328" s="19">
        <v>7200</v>
      </c>
      <c r="Z328" s="19">
        <f t="shared" si="137"/>
        <v>2800</v>
      </c>
      <c r="AA328" s="19">
        <f t="shared" si="138"/>
        <v>3400</v>
      </c>
      <c r="AB328" s="22">
        <f t="shared" si="135"/>
        <v>13400</v>
      </c>
      <c r="AC328" t="s">
        <v>70</v>
      </c>
      <c r="AD328" t="s">
        <v>681</v>
      </c>
      <c r="AE328" t="s">
        <v>680</v>
      </c>
      <c r="AF328" s="5" t="s">
        <v>767</v>
      </c>
      <c r="AG328" s="6" t="s">
        <v>678</v>
      </c>
    </row>
    <row r="329" spans="1:33" x14ac:dyDescent="0.3">
      <c r="A329">
        <v>326</v>
      </c>
      <c r="B329" s="54">
        <v>51.9588946086295</v>
      </c>
      <c r="C329" s="53">
        <v>10.006693499367399</v>
      </c>
      <c r="D329" s="24" t="s">
        <v>766</v>
      </c>
      <c r="E329" t="s">
        <v>765</v>
      </c>
      <c r="F329" s="7">
        <v>8</v>
      </c>
      <c r="G329" s="11">
        <v>31195</v>
      </c>
      <c r="H329" t="s">
        <v>680</v>
      </c>
      <c r="I329"/>
      <c r="J329" t="s">
        <v>60</v>
      </c>
      <c r="K329" t="s">
        <v>102</v>
      </c>
      <c r="L329" t="s">
        <v>83</v>
      </c>
      <c r="M329">
        <v>1</v>
      </c>
      <c r="N329" t="s">
        <v>109</v>
      </c>
      <c r="O329">
        <v>50</v>
      </c>
      <c r="P329" s="3">
        <v>50</v>
      </c>
      <c r="Q329" s="3" t="s">
        <v>81</v>
      </c>
      <c r="S329" s="20">
        <v>2028</v>
      </c>
      <c r="T329" s="3">
        <f>M329*200</f>
        <v>200</v>
      </c>
      <c r="U329" s="13" t="s">
        <v>155</v>
      </c>
      <c r="V329" s="13" t="s">
        <v>1831</v>
      </c>
      <c r="W329" s="21" t="s">
        <v>1832</v>
      </c>
      <c r="X329" s="19">
        <v>7200</v>
      </c>
      <c r="Z329" s="19">
        <f>M329*35000</f>
        <v>35000</v>
      </c>
      <c r="AA329" s="19">
        <f>M329*3000</f>
        <v>3000</v>
      </c>
      <c r="AB329" s="22">
        <f t="shared" si="135"/>
        <v>45200</v>
      </c>
      <c r="AC329" t="s">
        <v>70</v>
      </c>
      <c r="AD329" t="s">
        <v>681</v>
      </c>
      <c r="AE329" t="s">
        <v>680</v>
      </c>
      <c r="AF329" s="5" t="s">
        <v>764</v>
      </c>
      <c r="AG329" s="6" t="s">
        <v>678</v>
      </c>
    </row>
    <row r="330" spans="1:33" x14ac:dyDescent="0.3">
      <c r="A330">
        <v>327</v>
      </c>
      <c r="B330" s="54">
        <v>51.965428530858098</v>
      </c>
      <c r="C330" s="53">
        <v>10.0076272319221</v>
      </c>
      <c r="D330" s="24" t="s">
        <v>257</v>
      </c>
      <c r="E330" t="s">
        <v>763</v>
      </c>
      <c r="G330" s="11">
        <v>31195</v>
      </c>
      <c r="H330" t="s">
        <v>680</v>
      </c>
      <c r="I330"/>
      <c r="J330" t="s">
        <v>60</v>
      </c>
      <c r="K330" t="s">
        <v>59</v>
      </c>
      <c r="L330" t="s">
        <v>61</v>
      </c>
      <c r="M330">
        <v>2</v>
      </c>
      <c r="N330" t="s">
        <v>62</v>
      </c>
      <c r="O330">
        <v>22</v>
      </c>
      <c r="P330" s="3">
        <v>44</v>
      </c>
      <c r="Q330" s="3" t="s">
        <v>74</v>
      </c>
      <c r="S330" s="20">
        <v>2030</v>
      </c>
      <c r="T330" s="12">
        <f>M330*88</f>
        <v>176</v>
      </c>
      <c r="U330" s="13" t="s">
        <v>155</v>
      </c>
      <c r="V330" s="13" t="s">
        <v>1831</v>
      </c>
      <c r="W330" s="21" t="s">
        <v>1832</v>
      </c>
      <c r="X330" s="19">
        <v>7200</v>
      </c>
      <c r="Z330" s="19">
        <f t="shared" ref="Z330:Z356" si="139">M328*2800</f>
        <v>5600</v>
      </c>
      <c r="AA330" s="19">
        <f t="shared" ref="AA330:AA356" si="140">M330*1700</f>
        <v>3400</v>
      </c>
      <c r="AB330" s="22">
        <f t="shared" si="135"/>
        <v>16200</v>
      </c>
      <c r="AC330" t="s">
        <v>70</v>
      </c>
      <c r="AD330" t="s">
        <v>681</v>
      </c>
      <c r="AE330" t="s">
        <v>680</v>
      </c>
      <c r="AF330" s="5" t="s">
        <v>762</v>
      </c>
      <c r="AG330" s="6" t="s">
        <v>678</v>
      </c>
    </row>
    <row r="331" spans="1:33" x14ac:dyDescent="0.3">
      <c r="A331">
        <v>328</v>
      </c>
      <c r="B331" s="54">
        <v>51.970781125304299</v>
      </c>
      <c r="C331" s="53">
        <v>10.019127156754699</v>
      </c>
      <c r="D331" s="24" t="s">
        <v>761</v>
      </c>
      <c r="E331" t="s">
        <v>760</v>
      </c>
      <c r="F331" s="7">
        <v>19</v>
      </c>
      <c r="G331" s="11">
        <v>31195</v>
      </c>
      <c r="H331" t="s">
        <v>680</v>
      </c>
      <c r="I331"/>
      <c r="J331" t="s">
        <v>111</v>
      </c>
      <c r="K331" t="s">
        <v>102</v>
      </c>
      <c r="L331" t="s">
        <v>61</v>
      </c>
      <c r="M331">
        <v>4</v>
      </c>
      <c r="N331" t="s">
        <v>62</v>
      </c>
      <c r="O331">
        <v>11</v>
      </c>
      <c r="P331" s="3">
        <v>44</v>
      </c>
      <c r="Q331" s="3" t="s">
        <v>74</v>
      </c>
      <c r="S331" s="20">
        <v>2028</v>
      </c>
      <c r="T331" s="3">
        <f t="shared" ref="T331:T332" si="141">M331*44</f>
        <v>176</v>
      </c>
      <c r="U331" s="13" t="s">
        <v>155</v>
      </c>
      <c r="V331" s="13" t="s">
        <v>1831</v>
      </c>
      <c r="W331" s="21" t="s">
        <v>1832</v>
      </c>
      <c r="X331" s="19">
        <v>7200</v>
      </c>
      <c r="Z331" s="19">
        <f t="shared" si="139"/>
        <v>2800</v>
      </c>
      <c r="AA331" s="19">
        <f t="shared" si="140"/>
        <v>6800</v>
      </c>
      <c r="AB331" s="22">
        <f t="shared" si="135"/>
        <v>16800</v>
      </c>
      <c r="AC331" t="s">
        <v>70</v>
      </c>
      <c r="AD331" t="s">
        <v>681</v>
      </c>
      <c r="AE331" t="s">
        <v>680</v>
      </c>
      <c r="AF331" s="5" t="s">
        <v>759</v>
      </c>
      <c r="AG331" s="6" t="s">
        <v>678</v>
      </c>
    </row>
    <row r="332" spans="1:33" x14ac:dyDescent="0.3">
      <c r="A332">
        <v>329</v>
      </c>
      <c r="B332" s="54">
        <v>51.9690683009675</v>
      </c>
      <c r="C332" s="53">
        <v>10.019717031272799</v>
      </c>
      <c r="D332" s="24" t="s">
        <v>758</v>
      </c>
      <c r="E332" t="s">
        <v>757</v>
      </c>
      <c r="F332" s="7">
        <v>1</v>
      </c>
      <c r="G332" s="11">
        <v>31195</v>
      </c>
      <c r="H332" t="s">
        <v>680</v>
      </c>
      <c r="I332"/>
      <c r="J332" t="s">
        <v>111</v>
      </c>
      <c r="K332" t="s">
        <v>75</v>
      </c>
      <c r="L332" t="s">
        <v>61</v>
      </c>
      <c r="M332">
        <v>4</v>
      </c>
      <c r="N332" t="s">
        <v>62</v>
      </c>
      <c r="O332">
        <v>11</v>
      </c>
      <c r="P332" s="3">
        <v>44</v>
      </c>
      <c r="Q332" s="3" t="s">
        <v>74</v>
      </c>
      <c r="S332" s="20">
        <v>2028</v>
      </c>
      <c r="T332" s="3">
        <f t="shared" si="141"/>
        <v>176</v>
      </c>
      <c r="U332" s="13" t="s">
        <v>155</v>
      </c>
      <c r="V332" s="13" t="s">
        <v>1831</v>
      </c>
      <c r="W332" s="21" t="s">
        <v>1832</v>
      </c>
      <c r="X332" s="19">
        <v>7200</v>
      </c>
      <c r="Z332" s="19">
        <f t="shared" si="139"/>
        <v>5600</v>
      </c>
      <c r="AA332" s="19">
        <f t="shared" si="140"/>
        <v>6800</v>
      </c>
      <c r="AB332" s="22">
        <f t="shared" si="135"/>
        <v>19600</v>
      </c>
      <c r="AC332" t="s">
        <v>70</v>
      </c>
      <c r="AD332" t="s">
        <v>681</v>
      </c>
      <c r="AE332" t="s">
        <v>680</v>
      </c>
      <c r="AF332" s="5" t="s">
        <v>756</v>
      </c>
      <c r="AG332" s="6" t="s">
        <v>678</v>
      </c>
    </row>
    <row r="333" spans="1:33" x14ac:dyDescent="0.3">
      <c r="A333">
        <v>330</v>
      </c>
      <c r="B333" s="54">
        <v>51.968037707775402</v>
      </c>
      <c r="C333" s="53">
        <v>9.9861797311318501</v>
      </c>
      <c r="D333" s="24" t="s">
        <v>755</v>
      </c>
      <c r="E333" t="s">
        <v>754</v>
      </c>
      <c r="G333" s="11">
        <v>31195</v>
      </c>
      <c r="H333" t="s">
        <v>680</v>
      </c>
      <c r="I333"/>
      <c r="J333" t="s">
        <v>60</v>
      </c>
      <c r="K333" t="s">
        <v>75</v>
      </c>
      <c r="L333" t="s">
        <v>61</v>
      </c>
      <c r="M333">
        <v>2</v>
      </c>
      <c r="N333" t="s">
        <v>62</v>
      </c>
      <c r="O333">
        <v>22</v>
      </c>
      <c r="P333" s="3">
        <v>44</v>
      </c>
      <c r="Q333" s="3" t="s">
        <v>74</v>
      </c>
      <c r="S333" s="20">
        <v>2030</v>
      </c>
      <c r="T333" s="12">
        <f t="shared" ref="T333:T356" si="142">M333*88</f>
        <v>176</v>
      </c>
      <c r="U333" s="13" t="s">
        <v>155</v>
      </c>
      <c r="V333" s="13" t="s">
        <v>1831</v>
      </c>
      <c r="W333" s="21" t="s">
        <v>1832</v>
      </c>
      <c r="X333" s="19">
        <v>7200</v>
      </c>
      <c r="Z333" s="19">
        <f t="shared" si="139"/>
        <v>11200</v>
      </c>
      <c r="AA333" s="19">
        <f t="shared" si="140"/>
        <v>3400</v>
      </c>
      <c r="AB333" s="22">
        <f t="shared" si="135"/>
        <v>21800</v>
      </c>
      <c r="AC333" t="s">
        <v>70</v>
      </c>
      <c r="AD333" t="s">
        <v>681</v>
      </c>
      <c r="AE333" t="s">
        <v>680</v>
      </c>
      <c r="AF333" s="5" t="s">
        <v>753</v>
      </c>
      <c r="AG333" s="6" t="s">
        <v>678</v>
      </c>
    </row>
    <row r="334" spans="1:33" x14ac:dyDescent="0.3">
      <c r="A334">
        <v>331</v>
      </c>
      <c r="B334" s="54">
        <v>51.970112545789597</v>
      </c>
      <c r="C334" s="53">
        <v>9.9822743032938508</v>
      </c>
      <c r="D334" s="24" t="s">
        <v>752</v>
      </c>
      <c r="E334" t="s">
        <v>751</v>
      </c>
      <c r="F334" s="7">
        <v>4</v>
      </c>
      <c r="G334" s="11">
        <v>31195</v>
      </c>
      <c r="H334" t="s">
        <v>680</v>
      </c>
      <c r="I334"/>
      <c r="J334" t="s">
        <v>60</v>
      </c>
      <c r="K334" t="s">
        <v>59</v>
      </c>
      <c r="L334" t="s">
        <v>61</v>
      </c>
      <c r="M334">
        <v>2</v>
      </c>
      <c r="N334" t="s">
        <v>62</v>
      </c>
      <c r="O334">
        <v>22</v>
      </c>
      <c r="P334" s="3">
        <v>44</v>
      </c>
      <c r="Q334" s="3" t="s">
        <v>74</v>
      </c>
      <c r="S334" s="20">
        <v>2030</v>
      </c>
      <c r="T334" s="12">
        <f t="shared" si="142"/>
        <v>176</v>
      </c>
      <c r="U334" s="13" t="s">
        <v>155</v>
      </c>
      <c r="V334" s="13" t="s">
        <v>1831</v>
      </c>
      <c r="W334" s="21" t="s">
        <v>1832</v>
      </c>
      <c r="X334" s="19">
        <v>7200</v>
      </c>
      <c r="Z334" s="19">
        <f t="shared" si="139"/>
        <v>11200</v>
      </c>
      <c r="AA334" s="19">
        <f t="shared" si="140"/>
        <v>3400</v>
      </c>
      <c r="AB334" s="22">
        <f t="shared" si="135"/>
        <v>21800</v>
      </c>
      <c r="AC334" t="s">
        <v>70</v>
      </c>
      <c r="AD334" t="s">
        <v>681</v>
      </c>
      <c r="AE334" t="s">
        <v>680</v>
      </c>
      <c r="AF334" s="5" t="s">
        <v>750</v>
      </c>
      <c r="AG334" s="6" t="s">
        <v>678</v>
      </c>
    </row>
    <row r="335" spans="1:33" x14ac:dyDescent="0.3">
      <c r="A335">
        <v>332</v>
      </c>
      <c r="B335" s="54">
        <v>51.981300314464796</v>
      </c>
      <c r="C335" s="53">
        <v>9.9748222328151694</v>
      </c>
      <c r="D335" s="24" t="s">
        <v>749</v>
      </c>
      <c r="E335" t="s">
        <v>748</v>
      </c>
      <c r="F335" s="7">
        <v>5</v>
      </c>
      <c r="G335" s="11">
        <v>31195</v>
      </c>
      <c r="H335" t="s">
        <v>680</v>
      </c>
      <c r="I335"/>
      <c r="J335" t="s">
        <v>60</v>
      </c>
      <c r="K335" t="s">
        <v>59</v>
      </c>
      <c r="L335" t="s">
        <v>61</v>
      </c>
      <c r="M335">
        <v>2</v>
      </c>
      <c r="N335" t="s">
        <v>62</v>
      </c>
      <c r="O335">
        <v>22</v>
      </c>
      <c r="P335" s="3">
        <v>44</v>
      </c>
      <c r="Q335" s="3" t="s">
        <v>74</v>
      </c>
      <c r="S335" s="20">
        <v>2030</v>
      </c>
      <c r="T335" s="12">
        <f t="shared" si="142"/>
        <v>176</v>
      </c>
      <c r="U335" s="13" t="s">
        <v>155</v>
      </c>
      <c r="V335" s="13" t="s">
        <v>1831</v>
      </c>
      <c r="W335" s="21" t="s">
        <v>1832</v>
      </c>
      <c r="X335" s="19">
        <v>7200</v>
      </c>
      <c r="Z335" s="19">
        <f t="shared" si="139"/>
        <v>5600</v>
      </c>
      <c r="AA335" s="19">
        <f t="shared" si="140"/>
        <v>3400</v>
      </c>
      <c r="AB335" s="22">
        <f t="shared" si="135"/>
        <v>16200</v>
      </c>
      <c r="AC335" t="s">
        <v>70</v>
      </c>
      <c r="AD335" t="s">
        <v>681</v>
      </c>
      <c r="AE335" t="s">
        <v>680</v>
      </c>
      <c r="AF335" s="5" t="s">
        <v>747</v>
      </c>
      <c r="AG335" s="6" t="s">
        <v>678</v>
      </c>
    </row>
    <row r="336" spans="1:33" x14ac:dyDescent="0.3">
      <c r="A336">
        <v>333</v>
      </c>
      <c r="B336" s="54">
        <v>51.974144138465597</v>
      </c>
      <c r="C336" s="53">
        <v>9.9581069644878806</v>
      </c>
      <c r="D336" s="24" t="s">
        <v>746</v>
      </c>
      <c r="E336" t="s">
        <v>745</v>
      </c>
      <c r="F336" s="7">
        <v>3</v>
      </c>
      <c r="G336" s="11">
        <v>31195</v>
      </c>
      <c r="H336" t="s">
        <v>680</v>
      </c>
      <c r="I336"/>
      <c r="J336" t="s">
        <v>60</v>
      </c>
      <c r="K336" t="s">
        <v>59</v>
      </c>
      <c r="L336" t="s">
        <v>61</v>
      </c>
      <c r="M336">
        <v>2</v>
      </c>
      <c r="N336" t="s">
        <v>62</v>
      </c>
      <c r="O336">
        <v>22</v>
      </c>
      <c r="P336" s="3">
        <v>44</v>
      </c>
      <c r="Q336" s="3" t="s">
        <v>74</v>
      </c>
      <c r="S336" s="20">
        <v>2030</v>
      </c>
      <c r="T336" s="12">
        <f t="shared" si="142"/>
        <v>176</v>
      </c>
      <c r="U336" s="13" t="s">
        <v>155</v>
      </c>
      <c r="V336" s="13" t="s">
        <v>1831</v>
      </c>
      <c r="W336" s="21" t="s">
        <v>1832</v>
      </c>
      <c r="X336" s="19">
        <v>7200</v>
      </c>
      <c r="Z336" s="19">
        <f t="shared" si="139"/>
        <v>5600</v>
      </c>
      <c r="AA336" s="19">
        <f t="shared" si="140"/>
        <v>3400</v>
      </c>
      <c r="AB336" s="22">
        <f t="shared" si="135"/>
        <v>16200</v>
      </c>
      <c r="AC336" t="s">
        <v>70</v>
      </c>
      <c r="AD336" t="s">
        <v>681</v>
      </c>
      <c r="AE336" t="s">
        <v>680</v>
      </c>
      <c r="AF336" s="5" t="s">
        <v>744</v>
      </c>
      <c r="AG336" s="6" t="s">
        <v>678</v>
      </c>
    </row>
    <row r="337" spans="1:33" x14ac:dyDescent="0.3">
      <c r="A337">
        <v>334</v>
      </c>
      <c r="B337" s="54">
        <v>51.976544034160703</v>
      </c>
      <c r="C337" s="53">
        <v>9.9582759528276092</v>
      </c>
      <c r="D337" s="24" t="s">
        <v>743</v>
      </c>
      <c r="E337" t="s">
        <v>742</v>
      </c>
      <c r="G337" s="11">
        <v>31195</v>
      </c>
      <c r="H337" t="s">
        <v>680</v>
      </c>
      <c r="I337"/>
      <c r="J337" t="s">
        <v>60</v>
      </c>
      <c r="K337" t="s">
        <v>59</v>
      </c>
      <c r="L337" t="s">
        <v>61</v>
      </c>
      <c r="M337">
        <v>2</v>
      </c>
      <c r="N337" t="s">
        <v>62</v>
      </c>
      <c r="O337">
        <v>22</v>
      </c>
      <c r="P337" s="3">
        <v>44</v>
      </c>
      <c r="Q337" s="3" t="s">
        <v>74</v>
      </c>
      <c r="S337" s="20">
        <v>2030</v>
      </c>
      <c r="T337" s="12">
        <f t="shared" si="142"/>
        <v>176</v>
      </c>
      <c r="U337" s="13" t="s">
        <v>155</v>
      </c>
      <c r="V337" s="13" t="s">
        <v>1831</v>
      </c>
      <c r="W337" s="21" t="s">
        <v>1832</v>
      </c>
      <c r="X337" s="19">
        <v>7200</v>
      </c>
      <c r="Z337" s="19">
        <f t="shared" si="139"/>
        <v>5600</v>
      </c>
      <c r="AA337" s="19">
        <f t="shared" si="140"/>
        <v>3400</v>
      </c>
      <c r="AB337" s="22">
        <f t="shared" si="135"/>
        <v>16200</v>
      </c>
      <c r="AC337" t="s">
        <v>70</v>
      </c>
      <c r="AD337" t="s">
        <v>681</v>
      </c>
      <c r="AE337" t="s">
        <v>680</v>
      </c>
      <c r="AF337" s="5" t="s">
        <v>741</v>
      </c>
      <c r="AG337" s="6" t="s">
        <v>678</v>
      </c>
    </row>
    <row r="338" spans="1:33" x14ac:dyDescent="0.3">
      <c r="A338">
        <v>335</v>
      </c>
      <c r="B338" s="54">
        <v>51.983366484396299</v>
      </c>
      <c r="C338" s="53">
        <v>9.9413100309966609</v>
      </c>
      <c r="D338" s="24" t="s">
        <v>740</v>
      </c>
      <c r="E338" t="s">
        <v>739</v>
      </c>
      <c r="G338" s="11">
        <v>31195</v>
      </c>
      <c r="H338" t="s">
        <v>680</v>
      </c>
      <c r="I338"/>
      <c r="J338" t="s">
        <v>60</v>
      </c>
      <c r="K338" t="s">
        <v>59</v>
      </c>
      <c r="L338" t="s">
        <v>61</v>
      </c>
      <c r="M338">
        <v>2</v>
      </c>
      <c r="N338" t="s">
        <v>62</v>
      </c>
      <c r="O338">
        <v>22</v>
      </c>
      <c r="P338" s="3">
        <v>44</v>
      </c>
      <c r="Q338" s="3" t="s">
        <v>74</v>
      </c>
      <c r="S338" s="20">
        <v>2030</v>
      </c>
      <c r="T338" s="12">
        <f t="shared" si="142"/>
        <v>176</v>
      </c>
      <c r="U338" s="13" t="s">
        <v>155</v>
      </c>
      <c r="V338" s="13" t="s">
        <v>1831</v>
      </c>
      <c r="W338" s="21" t="s">
        <v>1832</v>
      </c>
      <c r="X338" s="19">
        <v>7200</v>
      </c>
      <c r="Z338" s="19">
        <f t="shared" si="139"/>
        <v>5600</v>
      </c>
      <c r="AA338" s="19">
        <f t="shared" si="140"/>
        <v>3400</v>
      </c>
      <c r="AB338" s="22">
        <f t="shared" si="135"/>
        <v>16200</v>
      </c>
      <c r="AC338" t="s">
        <v>70</v>
      </c>
      <c r="AD338" t="s">
        <v>681</v>
      </c>
      <c r="AE338" t="s">
        <v>680</v>
      </c>
      <c r="AF338" s="5" t="s">
        <v>738</v>
      </c>
      <c r="AG338" s="6" t="s">
        <v>678</v>
      </c>
    </row>
    <row r="339" spans="1:33" x14ac:dyDescent="0.3">
      <c r="A339">
        <v>336</v>
      </c>
      <c r="B339" s="54">
        <v>51.9828212596979</v>
      </c>
      <c r="C339" s="53">
        <v>9.9407938701265603</v>
      </c>
      <c r="D339" s="24" t="s">
        <v>737</v>
      </c>
      <c r="E339" t="s">
        <v>736</v>
      </c>
      <c r="G339" s="11">
        <v>31195</v>
      </c>
      <c r="H339" t="s">
        <v>680</v>
      </c>
      <c r="I339"/>
      <c r="J339" t="s">
        <v>60</v>
      </c>
      <c r="K339" t="s">
        <v>75</v>
      </c>
      <c r="L339" t="s">
        <v>61</v>
      </c>
      <c r="M339">
        <v>2</v>
      </c>
      <c r="N339" t="s">
        <v>62</v>
      </c>
      <c r="O339">
        <v>22</v>
      </c>
      <c r="P339" s="3">
        <v>44</v>
      </c>
      <c r="Q339" s="3" t="s">
        <v>74</v>
      </c>
      <c r="S339" s="20">
        <v>2030</v>
      </c>
      <c r="T339" s="12">
        <f t="shared" si="142"/>
        <v>176</v>
      </c>
      <c r="U339" s="13" t="s">
        <v>155</v>
      </c>
      <c r="V339" s="13" t="s">
        <v>1831</v>
      </c>
      <c r="W339" s="21" t="s">
        <v>1832</v>
      </c>
      <c r="X339" s="19">
        <v>7200</v>
      </c>
      <c r="Z339" s="19">
        <f t="shared" si="139"/>
        <v>5600</v>
      </c>
      <c r="AA339" s="19">
        <f t="shared" si="140"/>
        <v>3400</v>
      </c>
      <c r="AB339" s="22">
        <f t="shared" si="135"/>
        <v>16200</v>
      </c>
      <c r="AC339" t="s">
        <v>70</v>
      </c>
      <c r="AD339" t="s">
        <v>681</v>
      </c>
      <c r="AE339" t="s">
        <v>680</v>
      </c>
      <c r="AF339" s="5" t="s">
        <v>735</v>
      </c>
      <c r="AG339" s="6" t="s">
        <v>678</v>
      </c>
    </row>
    <row r="340" spans="1:33" x14ac:dyDescent="0.3">
      <c r="A340">
        <v>337</v>
      </c>
      <c r="B340" s="54">
        <v>51.984835563853103</v>
      </c>
      <c r="C340" s="53">
        <v>9.9425491032185906</v>
      </c>
      <c r="D340" s="24" t="s">
        <v>734</v>
      </c>
      <c r="E340" t="s">
        <v>733</v>
      </c>
      <c r="F340" s="7">
        <v>13</v>
      </c>
      <c r="G340" s="11">
        <v>31195</v>
      </c>
      <c r="H340" t="s">
        <v>680</v>
      </c>
      <c r="I340"/>
      <c r="J340" t="s">
        <v>60</v>
      </c>
      <c r="K340" t="s">
        <v>75</v>
      </c>
      <c r="L340" t="s">
        <v>61</v>
      </c>
      <c r="M340">
        <v>2</v>
      </c>
      <c r="N340" t="s">
        <v>62</v>
      </c>
      <c r="O340">
        <v>22</v>
      </c>
      <c r="P340" s="3">
        <v>44</v>
      </c>
      <c r="Q340" s="3" t="s">
        <v>74</v>
      </c>
      <c r="S340" s="20">
        <v>2030</v>
      </c>
      <c r="T340" s="12">
        <f t="shared" si="142"/>
        <v>176</v>
      </c>
      <c r="U340" s="13" t="s">
        <v>155</v>
      </c>
      <c r="V340" s="13" t="s">
        <v>1831</v>
      </c>
      <c r="W340" s="21" t="s">
        <v>1832</v>
      </c>
      <c r="X340" s="19">
        <v>7200</v>
      </c>
      <c r="Z340" s="19">
        <f t="shared" si="139"/>
        <v>5600</v>
      </c>
      <c r="AA340" s="19">
        <f t="shared" si="140"/>
        <v>3400</v>
      </c>
      <c r="AB340" s="22">
        <f t="shared" si="135"/>
        <v>16200</v>
      </c>
      <c r="AC340" t="s">
        <v>70</v>
      </c>
      <c r="AD340" t="s">
        <v>681</v>
      </c>
      <c r="AE340" t="s">
        <v>680</v>
      </c>
      <c r="AF340" s="5" t="s">
        <v>732</v>
      </c>
      <c r="AG340" s="6" t="s">
        <v>678</v>
      </c>
    </row>
    <row r="341" spans="1:33" x14ac:dyDescent="0.3">
      <c r="A341">
        <v>338</v>
      </c>
      <c r="B341" s="54">
        <v>51.982809436713197</v>
      </c>
      <c r="C341" s="53">
        <v>9.9470709086082607</v>
      </c>
      <c r="D341" s="24" t="s">
        <v>731</v>
      </c>
      <c r="E341" t="s">
        <v>730</v>
      </c>
      <c r="F341" s="7">
        <v>2</v>
      </c>
      <c r="G341" s="11">
        <v>31195</v>
      </c>
      <c r="H341" t="s">
        <v>680</v>
      </c>
      <c r="I341"/>
      <c r="J341" t="s">
        <v>60</v>
      </c>
      <c r="K341" t="s">
        <v>75</v>
      </c>
      <c r="L341" t="s">
        <v>61</v>
      </c>
      <c r="M341">
        <v>2</v>
      </c>
      <c r="N341" t="s">
        <v>62</v>
      </c>
      <c r="O341">
        <v>22</v>
      </c>
      <c r="P341" s="3">
        <v>44</v>
      </c>
      <c r="Q341" s="3" t="s">
        <v>74</v>
      </c>
      <c r="S341" s="20">
        <v>2030</v>
      </c>
      <c r="T341" s="12">
        <f t="shared" si="142"/>
        <v>176</v>
      </c>
      <c r="U341" s="13" t="s">
        <v>155</v>
      </c>
      <c r="V341" s="13" t="s">
        <v>1831</v>
      </c>
      <c r="W341" s="21" t="s">
        <v>1832</v>
      </c>
      <c r="X341" s="19">
        <v>7200</v>
      </c>
      <c r="Z341" s="19">
        <f t="shared" si="139"/>
        <v>5600</v>
      </c>
      <c r="AA341" s="19">
        <f t="shared" si="140"/>
        <v>3400</v>
      </c>
      <c r="AB341" s="22">
        <f t="shared" si="135"/>
        <v>16200</v>
      </c>
      <c r="AC341" t="s">
        <v>70</v>
      </c>
      <c r="AD341" t="s">
        <v>681</v>
      </c>
      <c r="AE341" t="s">
        <v>680</v>
      </c>
      <c r="AF341" s="5" t="s">
        <v>729</v>
      </c>
      <c r="AG341" s="6" t="s">
        <v>678</v>
      </c>
    </row>
    <row r="342" spans="1:33" x14ac:dyDescent="0.3">
      <c r="A342">
        <v>339</v>
      </c>
      <c r="B342" s="54">
        <v>51.994554334263299</v>
      </c>
      <c r="C342" s="53">
        <v>9.9655848954874404</v>
      </c>
      <c r="D342" s="24" t="s">
        <v>728</v>
      </c>
      <c r="E342" t="s">
        <v>598</v>
      </c>
      <c r="F342" s="7">
        <v>1</v>
      </c>
      <c r="G342" s="11">
        <v>31195</v>
      </c>
      <c r="H342" t="s">
        <v>680</v>
      </c>
      <c r="I342"/>
      <c r="J342" t="s">
        <v>60</v>
      </c>
      <c r="K342" t="s">
        <v>75</v>
      </c>
      <c r="L342" t="s">
        <v>61</v>
      </c>
      <c r="M342">
        <v>2</v>
      </c>
      <c r="N342" t="s">
        <v>62</v>
      </c>
      <c r="O342">
        <v>22</v>
      </c>
      <c r="P342" s="3">
        <v>44</v>
      </c>
      <c r="Q342" s="3" t="s">
        <v>74</v>
      </c>
      <c r="S342" s="20">
        <v>2030</v>
      </c>
      <c r="T342" s="12">
        <f t="shared" si="142"/>
        <v>176</v>
      </c>
      <c r="U342" s="13" t="s">
        <v>155</v>
      </c>
      <c r="V342" s="13" t="s">
        <v>1831</v>
      </c>
      <c r="W342" s="21" t="s">
        <v>1832</v>
      </c>
      <c r="X342" s="19">
        <v>7200</v>
      </c>
      <c r="Z342" s="19">
        <f t="shared" si="139"/>
        <v>5600</v>
      </c>
      <c r="AA342" s="19">
        <f t="shared" si="140"/>
        <v>3400</v>
      </c>
      <c r="AB342" s="22">
        <f t="shared" si="135"/>
        <v>16200</v>
      </c>
      <c r="AC342" t="s">
        <v>70</v>
      </c>
      <c r="AD342" t="s">
        <v>681</v>
      </c>
      <c r="AE342" t="s">
        <v>680</v>
      </c>
      <c r="AF342" s="5" t="s">
        <v>727</v>
      </c>
      <c r="AG342" s="6" t="s">
        <v>678</v>
      </c>
    </row>
    <row r="343" spans="1:33" x14ac:dyDescent="0.3">
      <c r="A343">
        <v>340</v>
      </c>
      <c r="B343" s="54">
        <v>51.991158627211199</v>
      </c>
      <c r="C343" s="53">
        <v>9.9596880403486008</v>
      </c>
      <c r="D343" s="24" t="s">
        <v>726</v>
      </c>
      <c r="E343" t="s">
        <v>725</v>
      </c>
      <c r="G343" s="11">
        <v>31195</v>
      </c>
      <c r="H343" t="s">
        <v>680</v>
      </c>
      <c r="I343"/>
      <c r="J343" t="s">
        <v>60</v>
      </c>
      <c r="K343" t="s">
        <v>75</v>
      </c>
      <c r="L343" t="s">
        <v>61</v>
      </c>
      <c r="M343">
        <v>2</v>
      </c>
      <c r="N343" t="s">
        <v>62</v>
      </c>
      <c r="O343">
        <v>22</v>
      </c>
      <c r="P343" s="3">
        <v>44</v>
      </c>
      <c r="Q343" s="3" t="s">
        <v>74</v>
      </c>
      <c r="S343" s="20">
        <v>2030</v>
      </c>
      <c r="T343" s="12">
        <f t="shared" si="142"/>
        <v>176</v>
      </c>
      <c r="U343" s="13" t="s">
        <v>155</v>
      </c>
      <c r="V343" s="13" t="s">
        <v>1831</v>
      </c>
      <c r="W343" s="21" t="s">
        <v>1832</v>
      </c>
      <c r="X343" s="19">
        <v>7200</v>
      </c>
      <c r="Z343" s="19">
        <f t="shared" si="139"/>
        <v>5600</v>
      </c>
      <c r="AA343" s="19">
        <f t="shared" si="140"/>
        <v>3400</v>
      </c>
      <c r="AB343" s="22">
        <f t="shared" si="135"/>
        <v>16200</v>
      </c>
      <c r="AC343" t="s">
        <v>70</v>
      </c>
      <c r="AD343" t="s">
        <v>681</v>
      </c>
      <c r="AE343" t="s">
        <v>680</v>
      </c>
      <c r="AF343" s="5" t="s">
        <v>724</v>
      </c>
      <c r="AG343" s="6" t="s">
        <v>678</v>
      </c>
    </row>
    <row r="344" spans="1:33" x14ac:dyDescent="0.3">
      <c r="A344">
        <v>341</v>
      </c>
      <c r="B344" s="54">
        <v>51.992390422859899</v>
      </c>
      <c r="C344" s="53">
        <v>9.9575814641572808</v>
      </c>
      <c r="D344" s="24" t="s">
        <v>723</v>
      </c>
      <c r="E344" t="s">
        <v>722</v>
      </c>
      <c r="G344" s="11">
        <v>31195</v>
      </c>
      <c r="H344" t="s">
        <v>680</v>
      </c>
      <c r="I344"/>
      <c r="J344" t="s">
        <v>60</v>
      </c>
      <c r="K344" t="s">
        <v>75</v>
      </c>
      <c r="L344" t="s">
        <v>61</v>
      </c>
      <c r="M344">
        <v>2</v>
      </c>
      <c r="N344" t="s">
        <v>62</v>
      </c>
      <c r="O344">
        <v>22</v>
      </c>
      <c r="P344" s="3">
        <v>44</v>
      </c>
      <c r="Q344" s="3" t="s">
        <v>74</v>
      </c>
      <c r="S344" s="20">
        <v>2030</v>
      </c>
      <c r="T344" s="12">
        <f t="shared" si="142"/>
        <v>176</v>
      </c>
      <c r="U344" s="13" t="s">
        <v>155</v>
      </c>
      <c r="V344" s="13" t="s">
        <v>1831</v>
      </c>
      <c r="W344" s="21" t="s">
        <v>1832</v>
      </c>
      <c r="X344" s="19">
        <v>7200</v>
      </c>
      <c r="Z344" s="19">
        <f t="shared" si="139"/>
        <v>5600</v>
      </c>
      <c r="AA344" s="19">
        <f t="shared" si="140"/>
        <v>3400</v>
      </c>
      <c r="AB344" s="22">
        <f t="shared" si="135"/>
        <v>16200</v>
      </c>
      <c r="AC344" t="s">
        <v>70</v>
      </c>
      <c r="AD344" t="s">
        <v>681</v>
      </c>
      <c r="AE344" t="s">
        <v>680</v>
      </c>
      <c r="AF344" s="5" t="s">
        <v>721</v>
      </c>
      <c r="AG344" s="6" t="s">
        <v>678</v>
      </c>
    </row>
    <row r="345" spans="1:33" x14ac:dyDescent="0.3">
      <c r="A345">
        <v>342</v>
      </c>
      <c r="B345" s="54">
        <v>51.991694177615997</v>
      </c>
      <c r="C345" s="53">
        <v>9.9601136853500698</v>
      </c>
      <c r="D345" s="24" t="s">
        <v>720</v>
      </c>
      <c r="E345" t="s">
        <v>719</v>
      </c>
      <c r="G345" s="11">
        <v>31195</v>
      </c>
      <c r="H345" t="s">
        <v>680</v>
      </c>
      <c r="I345"/>
      <c r="J345" t="s">
        <v>60</v>
      </c>
      <c r="K345" t="s">
        <v>75</v>
      </c>
      <c r="L345" t="s">
        <v>61</v>
      </c>
      <c r="M345">
        <v>2</v>
      </c>
      <c r="N345" t="s">
        <v>62</v>
      </c>
      <c r="O345">
        <v>22</v>
      </c>
      <c r="P345" s="3">
        <v>44</v>
      </c>
      <c r="Q345" s="3" t="s">
        <v>74</v>
      </c>
      <c r="S345" s="20">
        <v>2030</v>
      </c>
      <c r="T345" s="12">
        <f t="shared" si="142"/>
        <v>176</v>
      </c>
      <c r="U345" s="13" t="s">
        <v>155</v>
      </c>
      <c r="V345" s="13" t="s">
        <v>1831</v>
      </c>
      <c r="W345" s="21" t="s">
        <v>1832</v>
      </c>
      <c r="X345" s="19">
        <v>7200</v>
      </c>
      <c r="Z345" s="19">
        <f t="shared" si="139"/>
        <v>5600</v>
      </c>
      <c r="AA345" s="19">
        <f t="shared" si="140"/>
        <v>3400</v>
      </c>
      <c r="AB345" s="22">
        <f t="shared" si="135"/>
        <v>16200</v>
      </c>
      <c r="AC345" t="s">
        <v>70</v>
      </c>
      <c r="AD345" t="s">
        <v>681</v>
      </c>
      <c r="AE345" t="s">
        <v>680</v>
      </c>
      <c r="AF345" s="5" t="s">
        <v>718</v>
      </c>
      <c r="AG345" s="6" t="s">
        <v>678</v>
      </c>
    </row>
    <row r="346" spans="1:33" x14ac:dyDescent="0.3">
      <c r="A346">
        <v>343</v>
      </c>
      <c r="B346" s="54">
        <v>52.011161428140298</v>
      </c>
      <c r="C346" s="53">
        <v>9.9779835530266201</v>
      </c>
      <c r="D346" s="24" t="s">
        <v>717</v>
      </c>
      <c r="E346" t="s">
        <v>716</v>
      </c>
      <c r="G346" s="11">
        <v>31195</v>
      </c>
      <c r="H346" t="s">
        <v>680</v>
      </c>
      <c r="I346"/>
      <c r="J346" t="s">
        <v>60</v>
      </c>
      <c r="K346" t="s">
        <v>75</v>
      </c>
      <c r="L346" t="s">
        <v>61</v>
      </c>
      <c r="M346">
        <v>2</v>
      </c>
      <c r="N346" t="s">
        <v>62</v>
      </c>
      <c r="O346">
        <v>22</v>
      </c>
      <c r="P346" s="3">
        <v>44</v>
      </c>
      <c r="Q346" s="3" t="s">
        <v>74</v>
      </c>
      <c r="S346" s="20">
        <v>2030</v>
      </c>
      <c r="T346" s="12">
        <f t="shared" si="142"/>
        <v>176</v>
      </c>
      <c r="U346" s="13" t="s">
        <v>155</v>
      </c>
      <c r="V346" s="13" t="s">
        <v>1831</v>
      </c>
      <c r="W346" s="21" t="s">
        <v>1832</v>
      </c>
      <c r="X346" s="19">
        <v>7200</v>
      </c>
      <c r="Z346" s="19">
        <f t="shared" si="139"/>
        <v>5600</v>
      </c>
      <c r="AA346" s="19">
        <f t="shared" si="140"/>
        <v>3400</v>
      </c>
      <c r="AB346" s="22">
        <f t="shared" si="135"/>
        <v>16200</v>
      </c>
      <c r="AC346" t="s">
        <v>70</v>
      </c>
      <c r="AD346" t="s">
        <v>681</v>
      </c>
      <c r="AE346" t="s">
        <v>680</v>
      </c>
      <c r="AF346" s="5" t="s">
        <v>715</v>
      </c>
      <c r="AG346" s="6" t="s">
        <v>678</v>
      </c>
    </row>
    <row r="347" spans="1:33" x14ac:dyDescent="0.3">
      <c r="A347">
        <v>344</v>
      </c>
      <c r="B347" s="54">
        <v>51.991158627211199</v>
      </c>
      <c r="C347" s="53">
        <v>9.9596880403486008</v>
      </c>
      <c r="D347" s="24" t="s">
        <v>714</v>
      </c>
      <c r="E347" t="s">
        <v>713</v>
      </c>
      <c r="F347" s="7">
        <v>33</v>
      </c>
      <c r="G347" s="11">
        <v>31195</v>
      </c>
      <c r="H347" t="s">
        <v>680</v>
      </c>
      <c r="I347"/>
      <c r="J347" t="s">
        <v>60</v>
      </c>
      <c r="K347" t="s">
        <v>75</v>
      </c>
      <c r="L347" t="s">
        <v>61</v>
      </c>
      <c r="M347">
        <v>2</v>
      </c>
      <c r="N347" t="s">
        <v>62</v>
      </c>
      <c r="O347">
        <v>22</v>
      </c>
      <c r="P347" s="3">
        <v>44</v>
      </c>
      <c r="Q347" s="3" t="s">
        <v>74</v>
      </c>
      <c r="S347" s="20">
        <v>2030</v>
      </c>
      <c r="T347" s="12">
        <f t="shared" si="142"/>
        <v>176</v>
      </c>
      <c r="U347" s="13" t="s">
        <v>155</v>
      </c>
      <c r="V347" s="13" t="s">
        <v>1831</v>
      </c>
      <c r="W347" s="21" t="s">
        <v>1832</v>
      </c>
      <c r="X347" s="19">
        <v>7200</v>
      </c>
      <c r="Z347" s="19">
        <f t="shared" si="139"/>
        <v>5600</v>
      </c>
      <c r="AA347" s="19">
        <f t="shared" si="140"/>
        <v>3400</v>
      </c>
      <c r="AB347" s="22">
        <f t="shared" si="135"/>
        <v>16200</v>
      </c>
      <c r="AC347" t="s">
        <v>70</v>
      </c>
      <c r="AD347" t="s">
        <v>681</v>
      </c>
      <c r="AE347" t="s">
        <v>680</v>
      </c>
      <c r="AF347" s="5" t="s">
        <v>712</v>
      </c>
      <c r="AG347" s="6" t="s">
        <v>678</v>
      </c>
    </row>
    <row r="348" spans="1:33" x14ac:dyDescent="0.3">
      <c r="A348">
        <v>345</v>
      </c>
      <c r="B348" s="54">
        <v>52.0046613428527</v>
      </c>
      <c r="C348" s="53">
        <v>10.002969211361499</v>
      </c>
      <c r="D348" s="24" t="s">
        <v>711</v>
      </c>
      <c r="E348" t="s">
        <v>710</v>
      </c>
      <c r="F348" s="7">
        <v>25</v>
      </c>
      <c r="G348" s="11">
        <v>31195</v>
      </c>
      <c r="H348" t="s">
        <v>680</v>
      </c>
      <c r="I348"/>
      <c r="J348" t="s">
        <v>60</v>
      </c>
      <c r="K348" t="s">
        <v>59</v>
      </c>
      <c r="L348" t="s">
        <v>61</v>
      </c>
      <c r="M348">
        <v>2</v>
      </c>
      <c r="N348" t="s">
        <v>62</v>
      </c>
      <c r="O348">
        <v>22</v>
      </c>
      <c r="P348" s="3">
        <v>44</v>
      </c>
      <c r="Q348" s="3" t="s">
        <v>74</v>
      </c>
      <c r="S348" s="20">
        <v>2030</v>
      </c>
      <c r="T348" s="12">
        <f t="shared" si="142"/>
        <v>176</v>
      </c>
      <c r="U348" s="13" t="s">
        <v>155</v>
      </c>
      <c r="V348" s="13" t="s">
        <v>1831</v>
      </c>
      <c r="W348" s="21" t="s">
        <v>1832</v>
      </c>
      <c r="X348" s="19">
        <v>7200</v>
      </c>
      <c r="Z348" s="19">
        <f t="shared" si="139"/>
        <v>5600</v>
      </c>
      <c r="AA348" s="19">
        <f t="shared" si="140"/>
        <v>3400</v>
      </c>
      <c r="AB348" s="22">
        <f t="shared" si="135"/>
        <v>16200</v>
      </c>
      <c r="AC348" t="s">
        <v>70</v>
      </c>
      <c r="AD348" t="s">
        <v>681</v>
      </c>
      <c r="AE348" t="s">
        <v>680</v>
      </c>
      <c r="AF348" s="5" t="s">
        <v>709</v>
      </c>
      <c r="AG348" s="6" t="s">
        <v>678</v>
      </c>
    </row>
    <row r="349" spans="1:33" x14ac:dyDescent="0.3">
      <c r="A349">
        <v>346</v>
      </c>
      <c r="B349" s="54">
        <v>51.979613078129297</v>
      </c>
      <c r="C349" s="53">
        <v>10.03273793384</v>
      </c>
      <c r="D349" s="24" t="s">
        <v>708</v>
      </c>
      <c r="E349" t="s">
        <v>707</v>
      </c>
      <c r="G349" s="11">
        <v>31195</v>
      </c>
      <c r="H349" t="s">
        <v>680</v>
      </c>
      <c r="I349"/>
      <c r="J349" t="s">
        <v>60</v>
      </c>
      <c r="K349" t="s">
        <v>75</v>
      </c>
      <c r="L349" t="s">
        <v>61</v>
      </c>
      <c r="M349">
        <v>2</v>
      </c>
      <c r="N349" t="s">
        <v>62</v>
      </c>
      <c r="O349">
        <v>22</v>
      </c>
      <c r="P349" s="3">
        <v>44</v>
      </c>
      <c r="Q349" s="3" t="s">
        <v>74</v>
      </c>
      <c r="S349" s="20">
        <v>2030</v>
      </c>
      <c r="T349" s="12">
        <f t="shared" si="142"/>
        <v>176</v>
      </c>
      <c r="U349" s="13" t="s">
        <v>155</v>
      </c>
      <c r="V349" s="13" t="s">
        <v>1831</v>
      </c>
      <c r="W349" s="21" t="s">
        <v>1832</v>
      </c>
      <c r="X349" s="19">
        <v>7200</v>
      </c>
      <c r="Z349" s="19">
        <f t="shared" si="139"/>
        <v>5600</v>
      </c>
      <c r="AA349" s="19">
        <f t="shared" si="140"/>
        <v>3400</v>
      </c>
      <c r="AB349" s="22">
        <f t="shared" si="135"/>
        <v>16200</v>
      </c>
      <c r="AC349" t="s">
        <v>70</v>
      </c>
      <c r="AD349" t="s">
        <v>681</v>
      </c>
      <c r="AE349" t="s">
        <v>680</v>
      </c>
      <c r="AF349" s="5" t="s">
        <v>706</v>
      </c>
      <c r="AG349" s="6" t="s">
        <v>678</v>
      </c>
    </row>
    <row r="350" spans="1:33" x14ac:dyDescent="0.3">
      <c r="A350">
        <v>347</v>
      </c>
      <c r="B350" s="54">
        <v>51.980402494116198</v>
      </c>
      <c r="C350" s="53">
        <v>10.0325980101127</v>
      </c>
      <c r="D350" s="24" t="s">
        <v>705</v>
      </c>
      <c r="E350" t="s">
        <v>704</v>
      </c>
      <c r="F350" s="7" t="s">
        <v>225</v>
      </c>
      <c r="G350" s="11">
        <v>31195</v>
      </c>
      <c r="H350" t="s">
        <v>680</v>
      </c>
      <c r="I350"/>
      <c r="J350" t="s">
        <v>60</v>
      </c>
      <c r="K350" t="s">
        <v>59</v>
      </c>
      <c r="L350" t="s">
        <v>61</v>
      </c>
      <c r="M350">
        <v>2</v>
      </c>
      <c r="N350" t="s">
        <v>62</v>
      </c>
      <c r="O350">
        <v>22</v>
      </c>
      <c r="P350" s="3">
        <v>44</v>
      </c>
      <c r="Q350" s="3" t="s">
        <v>74</v>
      </c>
      <c r="S350" s="20">
        <v>2030</v>
      </c>
      <c r="T350" s="12">
        <f t="shared" si="142"/>
        <v>176</v>
      </c>
      <c r="U350" s="13" t="s">
        <v>155</v>
      </c>
      <c r="V350" s="13" t="s">
        <v>1831</v>
      </c>
      <c r="W350" s="21" t="s">
        <v>1832</v>
      </c>
      <c r="X350" s="19">
        <v>7200</v>
      </c>
      <c r="Z350" s="19">
        <f t="shared" si="139"/>
        <v>5600</v>
      </c>
      <c r="AA350" s="19">
        <f t="shared" si="140"/>
        <v>3400</v>
      </c>
      <c r="AB350" s="22">
        <f t="shared" si="135"/>
        <v>16200</v>
      </c>
      <c r="AC350" t="s">
        <v>70</v>
      </c>
      <c r="AD350" t="s">
        <v>681</v>
      </c>
      <c r="AE350" t="s">
        <v>680</v>
      </c>
      <c r="AF350" s="5" t="s">
        <v>703</v>
      </c>
      <c r="AG350" s="6" t="s">
        <v>678</v>
      </c>
    </row>
    <row r="351" spans="1:33" x14ac:dyDescent="0.3">
      <c r="A351">
        <v>348</v>
      </c>
      <c r="B351" s="54">
        <v>51.973186641378902</v>
      </c>
      <c r="C351" s="53">
        <v>10.065947026527301</v>
      </c>
      <c r="D351" s="24" t="s">
        <v>702</v>
      </c>
      <c r="E351" t="s">
        <v>699</v>
      </c>
      <c r="G351" s="11">
        <v>31195</v>
      </c>
      <c r="H351" t="s">
        <v>680</v>
      </c>
      <c r="I351"/>
      <c r="J351" t="s">
        <v>60</v>
      </c>
      <c r="K351" t="s">
        <v>75</v>
      </c>
      <c r="L351" t="s">
        <v>61</v>
      </c>
      <c r="M351">
        <v>2</v>
      </c>
      <c r="N351" t="s">
        <v>62</v>
      </c>
      <c r="O351">
        <v>22</v>
      </c>
      <c r="P351" s="3">
        <v>44</v>
      </c>
      <c r="Q351" s="3" t="s">
        <v>74</v>
      </c>
      <c r="S351" s="20">
        <v>2030</v>
      </c>
      <c r="T351" s="12">
        <f t="shared" si="142"/>
        <v>176</v>
      </c>
      <c r="U351" s="13" t="s">
        <v>155</v>
      </c>
      <c r="V351" s="13" t="s">
        <v>1831</v>
      </c>
      <c r="W351" s="21" t="s">
        <v>1832</v>
      </c>
      <c r="X351" s="19">
        <v>7200</v>
      </c>
      <c r="Z351" s="19">
        <f t="shared" si="139"/>
        <v>5600</v>
      </c>
      <c r="AA351" s="19">
        <f t="shared" si="140"/>
        <v>3400</v>
      </c>
      <c r="AB351" s="22">
        <f t="shared" si="135"/>
        <v>16200</v>
      </c>
      <c r="AC351" t="s">
        <v>70</v>
      </c>
      <c r="AD351" t="s">
        <v>681</v>
      </c>
      <c r="AE351" t="s">
        <v>680</v>
      </c>
      <c r="AF351" s="5" t="s">
        <v>701</v>
      </c>
      <c r="AG351" s="6" t="s">
        <v>678</v>
      </c>
    </row>
    <row r="352" spans="1:33" x14ac:dyDescent="0.3">
      <c r="A352">
        <v>349</v>
      </c>
      <c r="B352" s="54">
        <v>51.973049943427299</v>
      </c>
      <c r="C352" s="53">
        <v>10.067149433988501</v>
      </c>
      <c r="D352" s="24" t="s">
        <v>700</v>
      </c>
      <c r="E352" t="s">
        <v>699</v>
      </c>
      <c r="G352" s="11">
        <v>31195</v>
      </c>
      <c r="H352" t="s">
        <v>680</v>
      </c>
      <c r="I352"/>
      <c r="J352" t="s">
        <v>60</v>
      </c>
      <c r="K352" t="s">
        <v>75</v>
      </c>
      <c r="L352" t="s">
        <v>61</v>
      </c>
      <c r="M352">
        <v>2</v>
      </c>
      <c r="N352" t="s">
        <v>62</v>
      </c>
      <c r="O352">
        <v>22</v>
      </c>
      <c r="P352" s="3">
        <v>44</v>
      </c>
      <c r="Q352" s="3" t="s">
        <v>74</v>
      </c>
      <c r="S352" s="20">
        <v>2030</v>
      </c>
      <c r="T352" s="12">
        <f t="shared" si="142"/>
        <v>176</v>
      </c>
      <c r="U352" s="13" t="s">
        <v>155</v>
      </c>
      <c r="V352" s="13" t="s">
        <v>1831</v>
      </c>
      <c r="W352" s="21" t="s">
        <v>1832</v>
      </c>
      <c r="X352" s="19">
        <v>7200</v>
      </c>
      <c r="Z352" s="19">
        <f t="shared" si="139"/>
        <v>5600</v>
      </c>
      <c r="AA352" s="19">
        <f t="shared" si="140"/>
        <v>3400</v>
      </c>
      <c r="AB352" s="22">
        <f t="shared" si="135"/>
        <v>16200</v>
      </c>
      <c r="AC352" t="s">
        <v>70</v>
      </c>
      <c r="AD352" t="s">
        <v>681</v>
      </c>
      <c r="AE352" t="s">
        <v>680</v>
      </c>
      <c r="AF352" s="5" t="s">
        <v>698</v>
      </c>
      <c r="AG352" s="6" t="s">
        <v>678</v>
      </c>
    </row>
    <row r="353" spans="1:33" x14ac:dyDescent="0.3">
      <c r="A353">
        <v>350</v>
      </c>
      <c r="B353" s="54">
        <v>51.989943812383103</v>
      </c>
      <c r="C353" s="53">
        <v>10.016203550929699</v>
      </c>
      <c r="D353" s="24" t="s">
        <v>697</v>
      </c>
      <c r="E353" t="s">
        <v>696</v>
      </c>
      <c r="G353" s="11">
        <v>31195</v>
      </c>
      <c r="H353" t="s">
        <v>680</v>
      </c>
      <c r="I353"/>
      <c r="J353" t="s">
        <v>60</v>
      </c>
      <c r="K353" t="s">
        <v>75</v>
      </c>
      <c r="L353" t="s">
        <v>61</v>
      </c>
      <c r="M353">
        <v>2</v>
      </c>
      <c r="N353" t="s">
        <v>62</v>
      </c>
      <c r="O353">
        <v>22</v>
      </c>
      <c r="P353" s="3">
        <v>44</v>
      </c>
      <c r="Q353" s="3" t="s">
        <v>74</v>
      </c>
      <c r="S353" s="20">
        <v>2030</v>
      </c>
      <c r="T353" s="12">
        <f t="shared" si="142"/>
        <v>176</v>
      </c>
      <c r="U353" s="13" t="s">
        <v>155</v>
      </c>
      <c r="V353" s="13" t="s">
        <v>1831</v>
      </c>
      <c r="W353" s="21" t="s">
        <v>1832</v>
      </c>
      <c r="X353" s="19">
        <v>7200</v>
      </c>
      <c r="Z353" s="19">
        <f t="shared" si="139"/>
        <v>5600</v>
      </c>
      <c r="AA353" s="19">
        <f t="shared" si="140"/>
        <v>3400</v>
      </c>
      <c r="AB353" s="22">
        <f t="shared" si="135"/>
        <v>16200</v>
      </c>
      <c r="AC353" t="s">
        <v>70</v>
      </c>
      <c r="AD353" t="s">
        <v>681</v>
      </c>
      <c r="AE353" t="s">
        <v>680</v>
      </c>
      <c r="AF353" s="5" t="s">
        <v>695</v>
      </c>
      <c r="AG353" s="6" t="s">
        <v>678</v>
      </c>
    </row>
    <row r="354" spans="1:33" x14ac:dyDescent="0.3">
      <c r="A354">
        <v>351</v>
      </c>
      <c r="B354" s="54">
        <v>51.9561958509221</v>
      </c>
      <c r="C354" s="53">
        <v>10.0688973174796</v>
      </c>
      <c r="D354" s="24" t="s">
        <v>694</v>
      </c>
      <c r="E354" t="s">
        <v>691</v>
      </c>
      <c r="G354" s="11">
        <v>31195</v>
      </c>
      <c r="H354" t="s">
        <v>680</v>
      </c>
      <c r="I354"/>
      <c r="J354" t="s">
        <v>60</v>
      </c>
      <c r="K354" t="s">
        <v>75</v>
      </c>
      <c r="L354" t="s">
        <v>61</v>
      </c>
      <c r="M354">
        <v>2</v>
      </c>
      <c r="N354" t="s">
        <v>62</v>
      </c>
      <c r="O354">
        <v>22</v>
      </c>
      <c r="P354" s="3">
        <v>44</v>
      </c>
      <c r="Q354" s="3" t="s">
        <v>74</v>
      </c>
      <c r="S354" s="20">
        <v>2030</v>
      </c>
      <c r="T354" s="12">
        <f t="shared" si="142"/>
        <v>176</v>
      </c>
      <c r="U354" s="13" t="s">
        <v>155</v>
      </c>
      <c r="V354" s="13" t="s">
        <v>1831</v>
      </c>
      <c r="W354" s="21" t="s">
        <v>1832</v>
      </c>
      <c r="X354" s="19">
        <v>7200</v>
      </c>
      <c r="Z354" s="19">
        <f t="shared" si="139"/>
        <v>5600</v>
      </c>
      <c r="AA354" s="19">
        <f t="shared" si="140"/>
        <v>3400</v>
      </c>
      <c r="AB354" s="22">
        <f t="shared" si="135"/>
        <v>16200</v>
      </c>
      <c r="AC354" t="s">
        <v>70</v>
      </c>
      <c r="AD354" t="s">
        <v>681</v>
      </c>
      <c r="AE354" t="s">
        <v>680</v>
      </c>
      <c r="AF354" s="5" t="s">
        <v>693</v>
      </c>
      <c r="AG354" s="6" t="s">
        <v>678</v>
      </c>
    </row>
    <row r="355" spans="1:33" x14ac:dyDescent="0.3">
      <c r="A355">
        <v>352</v>
      </c>
      <c r="B355" s="54">
        <v>51.956098903345797</v>
      </c>
      <c r="C355" s="53">
        <v>10.072627426174201</v>
      </c>
      <c r="D355" s="24" t="s">
        <v>692</v>
      </c>
      <c r="E355" t="s">
        <v>691</v>
      </c>
      <c r="G355" s="11">
        <v>31195</v>
      </c>
      <c r="H355" t="s">
        <v>680</v>
      </c>
      <c r="I355"/>
      <c r="J355" t="s">
        <v>60</v>
      </c>
      <c r="K355" t="s">
        <v>75</v>
      </c>
      <c r="L355" t="s">
        <v>61</v>
      </c>
      <c r="M355">
        <v>2</v>
      </c>
      <c r="N355" t="s">
        <v>62</v>
      </c>
      <c r="O355">
        <v>22</v>
      </c>
      <c r="P355" s="3">
        <v>44</v>
      </c>
      <c r="Q355" s="3" t="s">
        <v>74</v>
      </c>
      <c r="S355" s="20">
        <v>2030</v>
      </c>
      <c r="T355" s="12">
        <f t="shared" si="142"/>
        <v>176</v>
      </c>
      <c r="U355" s="13" t="s">
        <v>155</v>
      </c>
      <c r="V355" s="13" t="s">
        <v>1831</v>
      </c>
      <c r="W355" s="21" t="s">
        <v>1832</v>
      </c>
      <c r="X355" s="19">
        <v>7200</v>
      </c>
      <c r="Z355" s="19">
        <f t="shared" si="139"/>
        <v>5600</v>
      </c>
      <c r="AA355" s="19">
        <f t="shared" si="140"/>
        <v>3400</v>
      </c>
      <c r="AB355" s="22">
        <f t="shared" si="135"/>
        <v>16200</v>
      </c>
      <c r="AC355" t="s">
        <v>70</v>
      </c>
      <c r="AD355" t="s">
        <v>681</v>
      </c>
      <c r="AE355" t="s">
        <v>680</v>
      </c>
      <c r="AF355" s="5" t="s">
        <v>690</v>
      </c>
      <c r="AG355" s="6" t="s">
        <v>678</v>
      </c>
    </row>
    <row r="356" spans="1:33" x14ac:dyDescent="0.3">
      <c r="A356">
        <v>353</v>
      </c>
      <c r="B356" s="54">
        <v>51.9603056695912</v>
      </c>
      <c r="C356" s="53">
        <v>9.9686413523716304</v>
      </c>
      <c r="D356" s="24" t="s">
        <v>689</v>
      </c>
      <c r="E356" t="s">
        <v>688</v>
      </c>
      <c r="F356"/>
      <c r="G356" s="11">
        <v>31195</v>
      </c>
      <c r="H356" t="s">
        <v>680</v>
      </c>
      <c r="I356"/>
      <c r="J356" t="s">
        <v>60</v>
      </c>
      <c r="K356" t="s">
        <v>75</v>
      </c>
      <c r="L356" t="s">
        <v>61</v>
      </c>
      <c r="M356">
        <v>2</v>
      </c>
      <c r="N356" t="s">
        <v>62</v>
      </c>
      <c r="O356">
        <v>22</v>
      </c>
      <c r="P356" s="3">
        <v>44</v>
      </c>
      <c r="Q356" s="3" t="s">
        <v>74</v>
      </c>
      <c r="S356" s="20">
        <v>2030</v>
      </c>
      <c r="T356" s="12">
        <f t="shared" si="142"/>
        <v>176</v>
      </c>
      <c r="U356" s="13" t="s">
        <v>155</v>
      </c>
      <c r="V356" s="13" t="s">
        <v>1831</v>
      </c>
      <c r="W356" s="21" t="s">
        <v>1832</v>
      </c>
      <c r="X356" s="19">
        <v>7200</v>
      </c>
      <c r="Z356" s="19">
        <f t="shared" si="139"/>
        <v>5600</v>
      </c>
      <c r="AA356" s="19">
        <f t="shared" si="140"/>
        <v>3400</v>
      </c>
      <c r="AB356" s="22">
        <f t="shared" si="135"/>
        <v>16200</v>
      </c>
      <c r="AC356" t="s">
        <v>70</v>
      </c>
      <c r="AD356" t="s">
        <v>681</v>
      </c>
      <c r="AE356" t="s">
        <v>680</v>
      </c>
      <c r="AF356" s="5" t="s">
        <v>687</v>
      </c>
      <c r="AG356" s="6" t="s">
        <v>678</v>
      </c>
    </row>
    <row r="357" spans="1:33" x14ac:dyDescent="0.3">
      <c r="A357">
        <v>354</v>
      </c>
      <c r="B357" s="54">
        <v>51.960687827458202</v>
      </c>
      <c r="C357" s="53">
        <v>10.0117964633634</v>
      </c>
      <c r="D357" s="24" t="s">
        <v>686</v>
      </c>
      <c r="E357" t="s">
        <v>685</v>
      </c>
      <c r="G357" s="11">
        <v>31195</v>
      </c>
      <c r="H357" t="s">
        <v>680</v>
      </c>
      <c r="I357"/>
      <c r="J357" t="s">
        <v>60</v>
      </c>
      <c r="K357" t="s">
        <v>75</v>
      </c>
      <c r="L357" t="s">
        <v>83</v>
      </c>
      <c r="M357">
        <v>2</v>
      </c>
      <c r="N357" t="s">
        <v>109</v>
      </c>
      <c r="O357">
        <v>50</v>
      </c>
      <c r="P357" s="3">
        <v>100</v>
      </c>
      <c r="Q357" s="3" t="s">
        <v>81</v>
      </c>
      <c r="S357" s="30" t="s">
        <v>80</v>
      </c>
      <c r="T357" s="27">
        <f t="shared" ref="T357:T358" si="143">M357*200</f>
        <v>400</v>
      </c>
      <c r="U357" s="29" t="s">
        <v>155</v>
      </c>
      <c r="V357" s="29"/>
      <c r="W357" s="30"/>
      <c r="X357" s="26"/>
      <c r="Y357" s="26"/>
      <c r="Z357" s="26"/>
      <c r="AA357" s="26"/>
      <c r="AB357" s="25">
        <f t="shared" si="135"/>
        <v>0</v>
      </c>
      <c r="AC357" t="s">
        <v>70</v>
      </c>
      <c r="AD357" t="s">
        <v>681</v>
      </c>
      <c r="AE357" t="s">
        <v>680</v>
      </c>
      <c r="AF357" s="5" t="s">
        <v>684</v>
      </c>
      <c r="AG357" s="6" t="s">
        <v>678</v>
      </c>
    </row>
    <row r="358" spans="1:33" x14ac:dyDescent="0.3">
      <c r="A358">
        <v>355</v>
      </c>
      <c r="B358" s="54">
        <v>51.955736232969301</v>
      </c>
      <c r="C358" s="53">
        <v>10.0080684263525</v>
      </c>
      <c r="D358" s="24" t="s">
        <v>683</v>
      </c>
      <c r="E358" t="s">
        <v>682</v>
      </c>
      <c r="F358" s="7">
        <v>26</v>
      </c>
      <c r="G358" s="11">
        <v>31195</v>
      </c>
      <c r="H358" t="s">
        <v>680</v>
      </c>
      <c r="I358"/>
      <c r="J358" t="s">
        <v>60</v>
      </c>
      <c r="K358" t="s">
        <v>75</v>
      </c>
      <c r="L358" t="s">
        <v>83</v>
      </c>
      <c r="M358">
        <v>2</v>
      </c>
      <c r="N358" t="s">
        <v>109</v>
      </c>
      <c r="O358">
        <v>50</v>
      </c>
      <c r="P358" s="3">
        <v>100</v>
      </c>
      <c r="Q358" s="3" t="s">
        <v>81</v>
      </c>
      <c r="S358" s="30" t="s">
        <v>80</v>
      </c>
      <c r="T358" s="27">
        <f t="shared" si="143"/>
        <v>400</v>
      </c>
      <c r="U358" s="29" t="s">
        <v>155</v>
      </c>
      <c r="V358" s="29"/>
      <c r="W358" s="30"/>
      <c r="X358" s="26"/>
      <c r="Y358" s="26"/>
      <c r="Z358" s="26"/>
      <c r="AA358" s="26"/>
      <c r="AB358" s="25">
        <f t="shared" si="135"/>
        <v>0</v>
      </c>
      <c r="AC358" t="s">
        <v>70</v>
      </c>
      <c r="AD358" t="s">
        <v>681</v>
      </c>
      <c r="AE358" t="s">
        <v>680</v>
      </c>
      <c r="AF358" s="5" t="s">
        <v>679</v>
      </c>
      <c r="AG358" s="6" t="s">
        <v>678</v>
      </c>
    </row>
    <row r="359" spans="1:33" x14ac:dyDescent="0.3">
      <c r="A359">
        <v>356</v>
      </c>
      <c r="B359" s="54">
        <v>52.070553609997297</v>
      </c>
      <c r="C359" s="53">
        <v>9.7510087882933991</v>
      </c>
      <c r="D359" s="24" t="s">
        <v>677</v>
      </c>
      <c r="E359" t="s">
        <v>676</v>
      </c>
      <c r="G359" s="11">
        <v>31028</v>
      </c>
      <c r="H359" t="s">
        <v>424</v>
      </c>
      <c r="I359"/>
      <c r="J359" t="s">
        <v>60</v>
      </c>
      <c r="K359" t="s">
        <v>59</v>
      </c>
      <c r="L359" t="s">
        <v>61</v>
      </c>
      <c r="M359">
        <v>4</v>
      </c>
      <c r="N359" t="s">
        <v>62</v>
      </c>
      <c r="O359">
        <v>11</v>
      </c>
      <c r="P359" s="3">
        <v>44</v>
      </c>
      <c r="Q359" s="3" t="s">
        <v>74</v>
      </c>
      <c r="S359" s="20">
        <v>2028</v>
      </c>
      <c r="T359" s="3">
        <f t="shared" ref="T359:T360" si="144">M359*44</f>
        <v>176</v>
      </c>
      <c r="U359" s="13" t="s">
        <v>155</v>
      </c>
      <c r="V359" s="13" t="s">
        <v>1831</v>
      </c>
      <c r="W359" s="21" t="s">
        <v>1832</v>
      </c>
      <c r="X359" s="19">
        <v>7200</v>
      </c>
      <c r="Z359" s="19">
        <f t="shared" ref="Z359:Z389" si="145">M357*2800</f>
        <v>5600</v>
      </c>
      <c r="AA359" s="19">
        <f t="shared" ref="AA359:AA389" si="146">M359*1700</f>
        <v>6800</v>
      </c>
      <c r="AB359" s="22">
        <f t="shared" si="135"/>
        <v>19600</v>
      </c>
      <c r="AC359" t="s">
        <v>70</v>
      </c>
      <c r="AD359" t="s">
        <v>418</v>
      </c>
      <c r="AE359" t="s">
        <v>661</v>
      </c>
      <c r="AF359" s="5" t="s">
        <v>675</v>
      </c>
      <c r="AG359" s="6" t="s">
        <v>415</v>
      </c>
    </row>
    <row r="360" spans="1:33" x14ac:dyDescent="0.3">
      <c r="A360">
        <v>357</v>
      </c>
      <c r="B360" s="54">
        <v>52.066474468563399</v>
      </c>
      <c r="C360" s="53">
        <v>9.7505849994807203</v>
      </c>
      <c r="D360" s="24" t="s">
        <v>674</v>
      </c>
      <c r="E360" t="s">
        <v>673</v>
      </c>
      <c r="G360" s="11">
        <v>31028</v>
      </c>
      <c r="H360" t="s">
        <v>424</v>
      </c>
      <c r="I360"/>
      <c r="J360" t="s">
        <v>60</v>
      </c>
      <c r="K360" t="s">
        <v>75</v>
      </c>
      <c r="L360" t="s">
        <v>61</v>
      </c>
      <c r="M360">
        <v>4</v>
      </c>
      <c r="N360" t="s">
        <v>62</v>
      </c>
      <c r="O360">
        <v>11</v>
      </c>
      <c r="P360" s="3">
        <v>44</v>
      </c>
      <c r="Q360" s="3" t="s">
        <v>74</v>
      </c>
      <c r="S360" s="20">
        <v>2025</v>
      </c>
      <c r="T360" s="3">
        <f t="shared" si="144"/>
        <v>176</v>
      </c>
      <c r="U360" s="13" t="s">
        <v>155</v>
      </c>
      <c r="V360" s="13" t="s">
        <v>1831</v>
      </c>
      <c r="W360" s="21" t="s">
        <v>1832</v>
      </c>
      <c r="X360" s="19">
        <v>7200</v>
      </c>
      <c r="Z360" s="19">
        <f t="shared" si="145"/>
        <v>5600</v>
      </c>
      <c r="AA360" s="19">
        <f t="shared" si="146"/>
        <v>6800</v>
      </c>
      <c r="AB360" s="22">
        <f t="shared" si="135"/>
        <v>19600</v>
      </c>
      <c r="AC360" t="s">
        <v>70</v>
      </c>
      <c r="AD360" t="s">
        <v>418</v>
      </c>
      <c r="AE360" t="s">
        <v>661</v>
      </c>
      <c r="AF360" s="5" t="s">
        <v>672</v>
      </c>
      <c r="AG360" s="6" t="s">
        <v>415</v>
      </c>
    </row>
    <row r="361" spans="1:33" x14ac:dyDescent="0.3">
      <c r="A361">
        <v>358</v>
      </c>
      <c r="B361" s="54">
        <v>52.0654066689156</v>
      </c>
      <c r="C361" s="53">
        <v>9.7502723369987407</v>
      </c>
      <c r="D361" s="24" t="s">
        <v>671</v>
      </c>
      <c r="E361" t="s">
        <v>670</v>
      </c>
      <c r="G361" s="11">
        <v>31028</v>
      </c>
      <c r="H361" t="s">
        <v>424</v>
      </c>
      <c r="I361"/>
      <c r="J361" t="s">
        <v>60</v>
      </c>
      <c r="K361" t="s">
        <v>75</v>
      </c>
      <c r="L361" t="s">
        <v>61</v>
      </c>
      <c r="M361">
        <v>12</v>
      </c>
      <c r="N361" t="s">
        <v>62</v>
      </c>
      <c r="O361">
        <v>3.7</v>
      </c>
      <c r="P361" s="3">
        <v>44.400000000000006</v>
      </c>
      <c r="Q361" s="3" t="s">
        <v>74</v>
      </c>
      <c r="S361" s="20">
        <v>2025</v>
      </c>
      <c r="T361" s="68">
        <f>M361*14.6666</f>
        <v>175.9992</v>
      </c>
      <c r="U361" s="13" t="s">
        <v>155</v>
      </c>
      <c r="V361" s="13" t="s">
        <v>1831</v>
      </c>
      <c r="W361" s="21" t="s">
        <v>1832</v>
      </c>
      <c r="X361" s="19">
        <v>7200</v>
      </c>
      <c r="Z361" s="19">
        <f t="shared" si="145"/>
        <v>11200</v>
      </c>
      <c r="AA361" s="19">
        <f t="shared" si="146"/>
        <v>20400</v>
      </c>
      <c r="AB361" s="22">
        <f t="shared" si="135"/>
        <v>38800</v>
      </c>
      <c r="AC361" t="s">
        <v>70</v>
      </c>
      <c r="AD361" t="s">
        <v>418</v>
      </c>
      <c r="AE361" t="s">
        <v>661</v>
      </c>
      <c r="AF361" s="5" t="s">
        <v>669</v>
      </c>
      <c r="AG361" s="6" t="s">
        <v>415</v>
      </c>
    </row>
    <row r="362" spans="1:33" x14ac:dyDescent="0.3">
      <c r="A362">
        <v>359</v>
      </c>
      <c r="B362" s="54">
        <v>52.059615290383803</v>
      </c>
      <c r="C362" s="53">
        <v>9.7546067867124506</v>
      </c>
      <c r="D362" s="24" t="s">
        <v>668</v>
      </c>
      <c r="E362" t="s">
        <v>667</v>
      </c>
      <c r="G362" s="11">
        <v>31028</v>
      </c>
      <c r="H362" t="s">
        <v>424</v>
      </c>
      <c r="I362"/>
      <c r="J362" t="s">
        <v>60</v>
      </c>
      <c r="K362" t="s">
        <v>59</v>
      </c>
      <c r="L362" t="s">
        <v>61</v>
      </c>
      <c r="M362">
        <v>4</v>
      </c>
      <c r="N362" t="s">
        <v>62</v>
      </c>
      <c r="O362">
        <v>11</v>
      </c>
      <c r="P362" s="3">
        <v>44</v>
      </c>
      <c r="Q362" s="3" t="s">
        <v>74</v>
      </c>
      <c r="S362" s="20">
        <v>2028</v>
      </c>
      <c r="T362" s="3">
        <f t="shared" ref="T362:T378" si="147">M362*44</f>
        <v>176</v>
      </c>
      <c r="U362" s="13" t="s">
        <v>155</v>
      </c>
      <c r="V362" s="13" t="s">
        <v>1831</v>
      </c>
      <c r="W362" s="21" t="s">
        <v>1832</v>
      </c>
      <c r="X362" s="19">
        <v>7200</v>
      </c>
      <c r="Z362" s="19">
        <f t="shared" si="145"/>
        <v>11200</v>
      </c>
      <c r="AA362" s="19">
        <f t="shared" si="146"/>
        <v>6800</v>
      </c>
      <c r="AB362" s="22">
        <f t="shared" si="135"/>
        <v>25200</v>
      </c>
      <c r="AC362" t="s">
        <v>70</v>
      </c>
      <c r="AD362" t="s">
        <v>418</v>
      </c>
      <c r="AE362" t="s">
        <v>661</v>
      </c>
      <c r="AF362" s="5" t="s">
        <v>666</v>
      </c>
      <c r="AG362" s="6" t="s">
        <v>415</v>
      </c>
    </row>
    <row r="363" spans="1:33" x14ac:dyDescent="0.3">
      <c r="A363">
        <v>360</v>
      </c>
      <c r="B363" s="54">
        <v>52.060842228251303</v>
      </c>
      <c r="C363" s="53">
        <v>9.7576645049211894</v>
      </c>
      <c r="D363" s="24" t="s">
        <v>665</v>
      </c>
      <c r="E363" t="s">
        <v>446</v>
      </c>
      <c r="G363" s="11">
        <v>31028</v>
      </c>
      <c r="H363" t="s">
        <v>424</v>
      </c>
      <c r="I363"/>
      <c r="J363" t="s">
        <v>60</v>
      </c>
      <c r="K363" t="s">
        <v>59</v>
      </c>
      <c r="L363" t="s">
        <v>61</v>
      </c>
      <c r="M363">
        <v>4</v>
      </c>
      <c r="N363" t="s">
        <v>62</v>
      </c>
      <c r="O363">
        <v>11</v>
      </c>
      <c r="P363" s="3">
        <v>44</v>
      </c>
      <c r="Q363" s="3" t="s">
        <v>74</v>
      </c>
      <c r="S363" s="20">
        <v>2025</v>
      </c>
      <c r="T363" s="3">
        <f t="shared" si="147"/>
        <v>176</v>
      </c>
      <c r="U363" s="13" t="s">
        <v>155</v>
      </c>
      <c r="V363" s="13" t="s">
        <v>1831</v>
      </c>
      <c r="W363" s="21" t="s">
        <v>1832</v>
      </c>
      <c r="X363" s="19">
        <v>7200</v>
      </c>
      <c r="Z363" s="19">
        <f t="shared" si="145"/>
        <v>33600</v>
      </c>
      <c r="AA363" s="19">
        <f t="shared" si="146"/>
        <v>6800</v>
      </c>
      <c r="AB363" s="22">
        <f t="shared" si="135"/>
        <v>47600</v>
      </c>
      <c r="AC363" t="s">
        <v>70</v>
      </c>
      <c r="AD363" t="s">
        <v>418</v>
      </c>
      <c r="AE363" t="s">
        <v>661</v>
      </c>
      <c r="AF363" s="5" t="s">
        <v>664</v>
      </c>
      <c r="AG363" s="6" t="s">
        <v>415</v>
      </c>
    </row>
    <row r="364" spans="1:33" x14ac:dyDescent="0.3">
      <c r="A364">
        <v>361</v>
      </c>
      <c r="B364" s="54">
        <v>52.0669961984295</v>
      </c>
      <c r="C364" s="53">
        <v>9.7528258000280292</v>
      </c>
      <c r="D364" s="24" t="s">
        <v>663</v>
      </c>
      <c r="E364" t="s">
        <v>662</v>
      </c>
      <c r="F364" s="7">
        <v>31</v>
      </c>
      <c r="G364" s="11">
        <v>31028</v>
      </c>
      <c r="H364" t="s">
        <v>424</v>
      </c>
      <c r="I364"/>
      <c r="J364" t="s">
        <v>60</v>
      </c>
      <c r="K364" t="s">
        <v>59</v>
      </c>
      <c r="L364" t="s">
        <v>61</v>
      </c>
      <c r="M364">
        <v>4</v>
      </c>
      <c r="N364" t="s">
        <v>62</v>
      </c>
      <c r="O364">
        <v>11</v>
      </c>
      <c r="P364" s="3">
        <v>44</v>
      </c>
      <c r="Q364" s="3" t="s">
        <v>74</v>
      </c>
      <c r="S364" s="20">
        <v>2025</v>
      </c>
      <c r="T364" s="3">
        <f t="shared" si="147"/>
        <v>176</v>
      </c>
      <c r="U364" s="13" t="s">
        <v>155</v>
      </c>
      <c r="V364" s="13" t="s">
        <v>1831</v>
      </c>
      <c r="W364" s="21" t="s">
        <v>1832</v>
      </c>
      <c r="X364" s="19">
        <v>7200</v>
      </c>
      <c r="Z364" s="19">
        <f t="shared" si="145"/>
        <v>11200</v>
      </c>
      <c r="AA364" s="19">
        <f t="shared" si="146"/>
        <v>6800</v>
      </c>
      <c r="AB364" s="22">
        <f t="shared" si="135"/>
        <v>25200</v>
      </c>
      <c r="AC364" t="s">
        <v>70</v>
      </c>
      <c r="AD364" t="s">
        <v>418</v>
      </c>
      <c r="AE364" t="s">
        <v>661</v>
      </c>
      <c r="AF364" s="5" t="s">
        <v>660</v>
      </c>
      <c r="AG364" s="6" t="s">
        <v>415</v>
      </c>
    </row>
    <row r="365" spans="1:33" x14ac:dyDescent="0.3">
      <c r="A365">
        <v>362</v>
      </c>
      <c r="B365" s="54">
        <v>52.090394296129801</v>
      </c>
      <c r="C365" s="53">
        <v>9.8246709458912296</v>
      </c>
      <c r="D365" s="24" t="s">
        <v>659</v>
      </c>
      <c r="E365" t="s">
        <v>656</v>
      </c>
      <c r="G365" s="11">
        <v>31028</v>
      </c>
      <c r="H365" t="s">
        <v>424</v>
      </c>
      <c r="I365"/>
      <c r="J365" t="s">
        <v>111</v>
      </c>
      <c r="K365" t="s">
        <v>59</v>
      </c>
      <c r="L365" t="s">
        <v>61</v>
      </c>
      <c r="M365">
        <v>1</v>
      </c>
      <c r="N365" t="s">
        <v>62</v>
      </c>
      <c r="O365">
        <v>11</v>
      </c>
      <c r="P365" s="3">
        <v>11</v>
      </c>
      <c r="Q365" s="3" t="s">
        <v>74</v>
      </c>
      <c r="S365" s="20">
        <v>2025</v>
      </c>
      <c r="T365" s="3">
        <f t="shared" si="147"/>
        <v>44</v>
      </c>
      <c r="U365" s="13" t="s">
        <v>155</v>
      </c>
      <c r="V365" s="13" t="s">
        <v>1831</v>
      </c>
      <c r="W365" s="21" t="s">
        <v>1832</v>
      </c>
      <c r="X365" s="19">
        <v>4800</v>
      </c>
      <c r="Z365" s="19">
        <f t="shared" si="145"/>
        <v>11200</v>
      </c>
      <c r="AA365" s="19">
        <f t="shared" si="146"/>
        <v>1700</v>
      </c>
      <c r="AB365" s="22">
        <f t="shared" si="135"/>
        <v>17700</v>
      </c>
      <c r="AC365" t="s">
        <v>70</v>
      </c>
      <c r="AD365" t="s">
        <v>418</v>
      </c>
      <c r="AE365" t="s">
        <v>655</v>
      </c>
      <c r="AF365" s="5" t="s">
        <v>658</v>
      </c>
      <c r="AG365" s="6" t="s">
        <v>415</v>
      </c>
    </row>
    <row r="366" spans="1:33" x14ac:dyDescent="0.3">
      <c r="A366">
        <v>363</v>
      </c>
      <c r="B366" s="54">
        <v>52.089940270900399</v>
      </c>
      <c r="C366" s="53">
        <v>9.8243718796029107</v>
      </c>
      <c r="D366" s="24" t="s">
        <v>657</v>
      </c>
      <c r="E366" t="s">
        <v>656</v>
      </c>
      <c r="G366" s="11">
        <v>31028</v>
      </c>
      <c r="H366" t="s">
        <v>424</v>
      </c>
      <c r="I366"/>
      <c r="J366" t="s">
        <v>60</v>
      </c>
      <c r="K366" t="s">
        <v>59</v>
      </c>
      <c r="L366" t="s">
        <v>61</v>
      </c>
      <c r="M366">
        <v>1</v>
      </c>
      <c r="N366" t="s">
        <v>62</v>
      </c>
      <c r="O366">
        <v>11</v>
      </c>
      <c r="P366" s="3">
        <v>11</v>
      </c>
      <c r="Q366" s="3" t="s">
        <v>74</v>
      </c>
      <c r="S366" s="20">
        <v>2025</v>
      </c>
      <c r="T366" s="3">
        <f t="shared" si="147"/>
        <v>44</v>
      </c>
      <c r="U366" s="13" t="s">
        <v>155</v>
      </c>
      <c r="V366" s="13" t="s">
        <v>1831</v>
      </c>
      <c r="W366" s="21" t="s">
        <v>1832</v>
      </c>
      <c r="X366" s="19">
        <v>4800</v>
      </c>
      <c r="Z366" s="19">
        <f t="shared" si="145"/>
        <v>11200</v>
      </c>
      <c r="AA366" s="19">
        <f t="shared" si="146"/>
        <v>1700</v>
      </c>
      <c r="AB366" s="22">
        <f t="shared" si="135"/>
        <v>17700</v>
      </c>
      <c r="AC366" t="s">
        <v>70</v>
      </c>
      <c r="AD366" t="s">
        <v>418</v>
      </c>
      <c r="AE366" t="s">
        <v>655</v>
      </c>
      <c r="AF366" s="5" t="s">
        <v>654</v>
      </c>
      <c r="AG366" s="6" t="s">
        <v>415</v>
      </c>
    </row>
    <row r="367" spans="1:33" x14ac:dyDescent="0.3">
      <c r="A367">
        <v>364</v>
      </c>
      <c r="B367" s="54">
        <v>52.108565519722099</v>
      </c>
      <c r="C367" s="53">
        <v>9.7864843367466499</v>
      </c>
      <c r="D367" s="24" t="s">
        <v>653</v>
      </c>
      <c r="E367" t="s">
        <v>652</v>
      </c>
      <c r="G367" s="11">
        <v>31028</v>
      </c>
      <c r="H367" t="s">
        <v>424</v>
      </c>
      <c r="I367"/>
      <c r="J367" t="s">
        <v>60</v>
      </c>
      <c r="K367" t="s">
        <v>59</v>
      </c>
      <c r="L367" t="s">
        <v>61</v>
      </c>
      <c r="M367">
        <v>2</v>
      </c>
      <c r="N367" t="s">
        <v>62</v>
      </c>
      <c r="O367">
        <v>11</v>
      </c>
      <c r="P367" s="3">
        <v>22</v>
      </c>
      <c r="Q367" s="3" t="s">
        <v>74</v>
      </c>
      <c r="S367" s="20">
        <v>2025</v>
      </c>
      <c r="T367" s="3">
        <f t="shared" si="147"/>
        <v>88</v>
      </c>
      <c r="U367" s="13" t="s">
        <v>155</v>
      </c>
      <c r="V367" s="13" t="s">
        <v>1831</v>
      </c>
      <c r="W367" s="21" t="s">
        <v>1832</v>
      </c>
      <c r="X367" s="19">
        <v>4800</v>
      </c>
      <c r="Z367" s="19">
        <f t="shared" si="145"/>
        <v>2800</v>
      </c>
      <c r="AA367" s="19">
        <f t="shared" si="146"/>
        <v>3400</v>
      </c>
      <c r="AB367" s="22">
        <f t="shared" si="135"/>
        <v>11000</v>
      </c>
      <c r="AC367" t="s">
        <v>70</v>
      </c>
      <c r="AD367" t="s">
        <v>418</v>
      </c>
      <c r="AE367" t="s">
        <v>646</v>
      </c>
      <c r="AF367" s="5" t="s">
        <v>651</v>
      </c>
      <c r="AG367" s="6" t="s">
        <v>415</v>
      </c>
    </row>
    <row r="368" spans="1:33" x14ac:dyDescent="0.3">
      <c r="A368">
        <v>365</v>
      </c>
      <c r="B368" s="54">
        <v>52.111823809232597</v>
      </c>
      <c r="C368" s="53">
        <v>9.7943002936454402</v>
      </c>
      <c r="D368" s="24" t="s">
        <v>650</v>
      </c>
      <c r="E368" t="s">
        <v>647</v>
      </c>
      <c r="G368" s="11">
        <v>31028</v>
      </c>
      <c r="H368" t="s">
        <v>424</v>
      </c>
      <c r="I368"/>
      <c r="J368" t="s">
        <v>60</v>
      </c>
      <c r="K368" t="s">
        <v>75</v>
      </c>
      <c r="L368" t="s">
        <v>61</v>
      </c>
      <c r="M368">
        <v>1</v>
      </c>
      <c r="N368" t="s">
        <v>62</v>
      </c>
      <c r="O368">
        <v>11</v>
      </c>
      <c r="P368" s="3">
        <v>11</v>
      </c>
      <c r="Q368" s="3" t="s">
        <v>74</v>
      </c>
      <c r="S368" s="20">
        <v>2025</v>
      </c>
      <c r="T368" s="3">
        <f t="shared" si="147"/>
        <v>44</v>
      </c>
      <c r="U368" s="13" t="s">
        <v>155</v>
      </c>
      <c r="V368" s="13" t="s">
        <v>1831</v>
      </c>
      <c r="W368" s="21" t="s">
        <v>1832</v>
      </c>
      <c r="X368" s="19">
        <v>4800</v>
      </c>
      <c r="Z368" s="19">
        <f t="shared" si="145"/>
        <v>2800</v>
      </c>
      <c r="AA368" s="19">
        <f t="shared" si="146"/>
        <v>1700</v>
      </c>
      <c r="AB368" s="22">
        <f t="shared" si="135"/>
        <v>9300</v>
      </c>
      <c r="AC368" t="s">
        <v>70</v>
      </c>
      <c r="AD368" t="s">
        <v>418</v>
      </c>
      <c r="AE368" t="s">
        <v>646</v>
      </c>
      <c r="AF368" s="5" t="s">
        <v>649</v>
      </c>
      <c r="AG368" s="6" t="s">
        <v>415</v>
      </c>
    </row>
    <row r="369" spans="1:33" x14ac:dyDescent="0.3">
      <c r="A369">
        <v>366</v>
      </c>
      <c r="B369" s="54">
        <v>52.113675228637199</v>
      </c>
      <c r="C369" s="53">
        <v>9.79333469841729</v>
      </c>
      <c r="D369" s="24" t="s">
        <v>648</v>
      </c>
      <c r="E369" t="s">
        <v>647</v>
      </c>
      <c r="F369" s="7">
        <v>21</v>
      </c>
      <c r="G369" s="11">
        <v>31028</v>
      </c>
      <c r="H369" t="s">
        <v>424</v>
      </c>
      <c r="I369"/>
      <c r="J369" t="s">
        <v>60</v>
      </c>
      <c r="K369" t="s">
        <v>59</v>
      </c>
      <c r="L369" t="s">
        <v>61</v>
      </c>
      <c r="M369">
        <v>3</v>
      </c>
      <c r="N369" t="s">
        <v>62</v>
      </c>
      <c r="O369">
        <v>11</v>
      </c>
      <c r="P369" s="3">
        <v>33</v>
      </c>
      <c r="Q369" s="3" t="s">
        <v>74</v>
      </c>
      <c r="S369" s="20">
        <v>2025</v>
      </c>
      <c r="T369" s="3">
        <f t="shared" si="147"/>
        <v>132</v>
      </c>
      <c r="U369" s="13" t="s">
        <v>155</v>
      </c>
      <c r="V369" s="13" t="s">
        <v>1831</v>
      </c>
      <c r="W369" s="21" t="s">
        <v>1832</v>
      </c>
      <c r="X369" s="19">
        <v>6600</v>
      </c>
      <c r="Z369" s="19">
        <f t="shared" si="145"/>
        <v>5600</v>
      </c>
      <c r="AA369" s="19">
        <f t="shared" si="146"/>
        <v>5100</v>
      </c>
      <c r="AB369" s="22">
        <f t="shared" si="135"/>
        <v>17300</v>
      </c>
      <c r="AC369" t="s">
        <v>70</v>
      </c>
      <c r="AD369" t="s">
        <v>418</v>
      </c>
      <c r="AE369" t="s">
        <v>646</v>
      </c>
      <c r="AF369" s="5" t="s">
        <v>645</v>
      </c>
      <c r="AG369" s="6" t="s">
        <v>415</v>
      </c>
    </row>
    <row r="370" spans="1:33" x14ac:dyDescent="0.3">
      <c r="A370">
        <v>367</v>
      </c>
      <c r="B370" s="54">
        <v>52.040472554359098</v>
      </c>
      <c r="C370" s="53">
        <v>9.7807931080957999</v>
      </c>
      <c r="D370" s="24" t="s">
        <v>644</v>
      </c>
      <c r="E370" t="s">
        <v>643</v>
      </c>
      <c r="F370" s="7">
        <v>18</v>
      </c>
      <c r="G370" s="11">
        <v>31028</v>
      </c>
      <c r="H370" t="s">
        <v>424</v>
      </c>
      <c r="I370"/>
      <c r="J370" t="s">
        <v>60</v>
      </c>
      <c r="K370" t="s">
        <v>59</v>
      </c>
      <c r="L370" t="s">
        <v>61</v>
      </c>
      <c r="M370">
        <v>2</v>
      </c>
      <c r="N370" t="s">
        <v>62</v>
      </c>
      <c r="O370">
        <v>11</v>
      </c>
      <c r="P370" s="3">
        <v>22</v>
      </c>
      <c r="Q370" s="3" t="s">
        <v>74</v>
      </c>
      <c r="S370" s="20">
        <v>2025</v>
      </c>
      <c r="T370" s="3">
        <f t="shared" si="147"/>
        <v>88</v>
      </c>
      <c r="U370" s="13" t="s">
        <v>155</v>
      </c>
      <c r="V370" s="13" t="s">
        <v>1831</v>
      </c>
      <c r="W370" s="21" t="s">
        <v>1832</v>
      </c>
      <c r="X370" s="19">
        <v>4800</v>
      </c>
      <c r="Z370" s="19">
        <f t="shared" si="145"/>
        <v>2800</v>
      </c>
      <c r="AA370" s="19">
        <f t="shared" si="146"/>
        <v>3400</v>
      </c>
      <c r="AB370" s="22">
        <f t="shared" si="135"/>
        <v>11000</v>
      </c>
      <c r="AC370" t="s">
        <v>70</v>
      </c>
      <c r="AD370" t="s">
        <v>418</v>
      </c>
      <c r="AE370" t="s">
        <v>634</v>
      </c>
      <c r="AF370" s="5" t="s">
        <v>642</v>
      </c>
      <c r="AG370" s="6" t="s">
        <v>415</v>
      </c>
    </row>
    <row r="371" spans="1:33" x14ac:dyDescent="0.3">
      <c r="A371">
        <v>368</v>
      </c>
      <c r="B371" s="54">
        <v>52.037492845209002</v>
      </c>
      <c r="C371" s="53">
        <v>9.7860663309843403</v>
      </c>
      <c r="D371" s="24" t="s">
        <v>641</v>
      </c>
      <c r="E371" t="s">
        <v>638</v>
      </c>
      <c r="F371" s="7">
        <v>1</v>
      </c>
      <c r="G371" s="11">
        <v>31028</v>
      </c>
      <c r="H371" t="s">
        <v>424</v>
      </c>
      <c r="I371"/>
      <c r="J371" t="s">
        <v>111</v>
      </c>
      <c r="K371" t="s">
        <v>536</v>
      </c>
      <c r="L371" t="s">
        <v>61</v>
      </c>
      <c r="M371">
        <v>2</v>
      </c>
      <c r="N371" t="s">
        <v>62</v>
      </c>
      <c r="O371">
        <v>11</v>
      </c>
      <c r="P371" s="3">
        <v>22</v>
      </c>
      <c r="Q371" s="3" t="s">
        <v>74</v>
      </c>
      <c r="S371" s="20">
        <v>2028</v>
      </c>
      <c r="T371" s="3">
        <f t="shared" si="147"/>
        <v>88</v>
      </c>
      <c r="U371" s="13" t="s">
        <v>155</v>
      </c>
      <c r="V371" s="13" t="s">
        <v>1831</v>
      </c>
      <c r="W371" s="21" t="s">
        <v>1832</v>
      </c>
      <c r="X371" s="19">
        <v>4800</v>
      </c>
      <c r="Z371" s="19">
        <f t="shared" si="145"/>
        <v>8400</v>
      </c>
      <c r="AA371" s="19">
        <f t="shared" si="146"/>
        <v>3400</v>
      </c>
      <c r="AB371" s="22">
        <f t="shared" si="135"/>
        <v>16600</v>
      </c>
      <c r="AC371" t="s">
        <v>70</v>
      </c>
      <c r="AD371" t="s">
        <v>418</v>
      </c>
      <c r="AE371" t="s">
        <v>634</v>
      </c>
      <c r="AF371" s="5" t="s">
        <v>640</v>
      </c>
      <c r="AG371" s="6" t="s">
        <v>415</v>
      </c>
    </row>
    <row r="372" spans="1:33" x14ac:dyDescent="0.3">
      <c r="A372">
        <v>369</v>
      </c>
      <c r="B372" s="54">
        <v>52.036248766133902</v>
      </c>
      <c r="C372" s="53">
        <v>9.7873806133430605</v>
      </c>
      <c r="D372" s="24" t="s">
        <v>639</v>
      </c>
      <c r="E372" t="s">
        <v>638</v>
      </c>
      <c r="F372" s="7">
        <v>3</v>
      </c>
      <c r="G372" s="11">
        <v>31028</v>
      </c>
      <c r="H372" t="s">
        <v>424</v>
      </c>
      <c r="I372"/>
      <c r="J372" t="s">
        <v>60</v>
      </c>
      <c r="K372" t="s">
        <v>59</v>
      </c>
      <c r="L372" t="s">
        <v>61</v>
      </c>
      <c r="M372">
        <v>1</v>
      </c>
      <c r="N372" t="s">
        <v>62</v>
      </c>
      <c r="O372">
        <v>11</v>
      </c>
      <c r="P372" s="3">
        <v>11</v>
      </c>
      <c r="Q372" s="3" t="s">
        <v>74</v>
      </c>
      <c r="S372" s="20">
        <v>2028</v>
      </c>
      <c r="T372" s="3">
        <f t="shared" si="147"/>
        <v>44</v>
      </c>
      <c r="U372" s="13" t="s">
        <v>155</v>
      </c>
      <c r="V372" s="13" t="s">
        <v>1831</v>
      </c>
      <c r="W372" s="21" t="s">
        <v>1832</v>
      </c>
      <c r="X372" s="19">
        <v>4800</v>
      </c>
      <c r="Z372" s="19">
        <f t="shared" si="145"/>
        <v>5600</v>
      </c>
      <c r="AA372" s="19">
        <f t="shared" si="146"/>
        <v>1700</v>
      </c>
      <c r="AB372" s="22">
        <f t="shared" si="135"/>
        <v>12100</v>
      </c>
      <c r="AC372" t="s">
        <v>70</v>
      </c>
      <c r="AD372" t="s">
        <v>418</v>
      </c>
      <c r="AE372" t="s">
        <v>634</v>
      </c>
      <c r="AF372" s="5" t="s">
        <v>637</v>
      </c>
      <c r="AG372" s="6" t="s">
        <v>415</v>
      </c>
    </row>
    <row r="373" spans="1:33" x14ac:dyDescent="0.3">
      <c r="A373">
        <v>370</v>
      </c>
      <c r="B373" s="54">
        <v>52.041901292419801</v>
      </c>
      <c r="C373" s="53">
        <v>9.77502635891849</v>
      </c>
      <c r="D373" s="24" t="s">
        <v>636</v>
      </c>
      <c r="E373" t="s">
        <v>635</v>
      </c>
      <c r="F373" s="7">
        <v>20</v>
      </c>
      <c r="G373" s="11">
        <v>31028</v>
      </c>
      <c r="H373" t="s">
        <v>424</v>
      </c>
      <c r="I373"/>
      <c r="J373" t="s">
        <v>111</v>
      </c>
      <c r="K373" t="s">
        <v>292</v>
      </c>
      <c r="L373" t="s">
        <v>61</v>
      </c>
      <c r="M373">
        <v>2</v>
      </c>
      <c r="N373" t="s">
        <v>62</v>
      </c>
      <c r="O373">
        <v>11</v>
      </c>
      <c r="P373" s="3">
        <v>22</v>
      </c>
      <c r="Q373" s="3" t="s">
        <v>74</v>
      </c>
      <c r="S373" s="20">
        <v>2025</v>
      </c>
      <c r="T373" s="3">
        <f t="shared" si="147"/>
        <v>88</v>
      </c>
      <c r="U373" s="13" t="s">
        <v>155</v>
      </c>
      <c r="V373" s="13" t="s">
        <v>1831</v>
      </c>
      <c r="W373" s="21" t="s">
        <v>1832</v>
      </c>
      <c r="X373" s="19">
        <v>4800</v>
      </c>
      <c r="Z373" s="19">
        <f t="shared" si="145"/>
        <v>5600</v>
      </c>
      <c r="AA373" s="19">
        <f t="shared" si="146"/>
        <v>3400</v>
      </c>
      <c r="AB373" s="22">
        <f t="shared" si="135"/>
        <v>13800</v>
      </c>
      <c r="AC373" t="s">
        <v>70</v>
      </c>
      <c r="AD373" t="s">
        <v>418</v>
      </c>
      <c r="AE373" t="s">
        <v>634</v>
      </c>
      <c r="AF373" s="5" t="s">
        <v>633</v>
      </c>
      <c r="AG373" s="6" t="s">
        <v>415</v>
      </c>
    </row>
    <row r="374" spans="1:33" x14ac:dyDescent="0.3">
      <c r="A374">
        <v>371</v>
      </c>
      <c r="B374" s="54">
        <v>51.9770689363326</v>
      </c>
      <c r="C374" s="53">
        <v>9.6499372137174202</v>
      </c>
      <c r="D374" s="24" t="s">
        <v>632</v>
      </c>
      <c r="E374" t="s">
        <v>631</v>
      </c>
      <c r="G374" s="11">
        <v>31089</v>
      </c>
      <c r="H374" t="s">
        <v>419</v>
      </c>
      <c r="I374"/>
      <c r="J374" t="s">
        <v>60</v>
      </c>
      <c r="K374" t="s">
        <v>59</v>
      </c>
      <c r="L374" t="s">
        <v>61</v>
      </c>
      <c r="M374">
        <v>1</v>
      </c>
      <c r="N374" t="s">
        <v>62</v>
      </c>
      <c r="O374">
        <v>11</v>
      </c>
      <c r="P374" s="3">
        <v>11</v>
      </c>
      <c r="Q374" s="3" t="s">
        <v>74</v>
      </c>
      <c r="S374" s="20">
        <v>2028</v>
      </c>
      <c r="T374" s="3">
        <f t="shared" si="147"/>
        <v>44</v>
      </c>
      <c r="U374" s="13" t="s">
        <v>155</v>
      </c>
      <c r="V374" s="13" t="s">
        <v>1831</v>
      </c>
      <c r="W374" s="21" t="s">
        <v>1832</v>
      </c>
      <c r="X374" s="19">
        <v>4800</v>
      </c>
      <c r="Z374" s="19">
        <f t="shared" si="145"/>
        <v>2800</v>
      </c>
      <c r="AA374" s="19">
        <f t="shared" si="146"/>
        <v>1700</v>
      </c>
      <c r="AB374" s="22">
        <f t="shared" si="135"/>
        <v>9300</v>
      </c>
      <c r="AC374" t="s">
        <v>70</v>
      </c>
      <c r="AD374" t="s">
        <v>418</v>
      </c>
      <c r="AE374" t="s">
        <v>627</v>
      </c>
      <c r="AF374" s="5" t="s">
        <v>630</v>
      </c>
      <c r="AG374" s="6" t="s">
        <v>415</v>
      </c>
    </row>
    <row r="375" spans="1:33" x14ac:dyDescent="0.3">
      <c r="A375">
        <v>372</v>
      </c>
      <c r="B375" s="54">
        <v>51.974634840074501</v>
      </c>
      <c r="C375" s="53">
        <v>9.6478137049738404</v>
      </c>
      <c r="D375" s="24" t="s">
        <v>629</v>
      </c>
      <c r="E375" t="s">
        <v>628</v>
      </c>
      <c r="F375" s="7">
        <v>12</v>
      </c>
      <c r="G375" s="11">
        <v>31089</v>
      </c>
      <c r="H375" t="s">
        <v>419</v>
      </c>
      <c r="I375"/>
      <c r="J375" t="s">
        <v>111</v>
      </c>
      <c r="K375" t="s">
        <v>536</v>
      </c>
      <c r="L375" t="s">
        <v>61</v>
      </c>
      <c r="M375">
        <v>4</v>
      </c>
      <c r="N375" t="s">
        <v>62</v>
      </c>
      <c r="O375">
        <v>11</v>
      </c>
      <c r="P375" s="3">
        <v>44</v>
      </c>
      <c r="Q375" s="3" t="s">
        <v>74</v>
      </c>
      <c r="S375" s="20">
        <v>2028</v>
      </c>
      <c r="T375" s="3">
        <f t="shared" si="147"/>
        <v>176</v>
      </c>
      <c r="U375" s="13" t="s">
        <v>155</v>
      </c>
      <c r="V375" s="13" t="s">
        <v>1831</v>
      </c>
      <c r="W375" s="21" t="s">
        <v>1832</v>
      </c>
      <c r="X375" s="19">
        <v>7200</v>
      </c>
      <c r="Z375" s="19">
        <f t="shared" si="145"/>
        <v>5600</v>
      </c>
      <c r="AA375" s="19">
        <f t="shared" si="146"/>
        <v>6800</v>
      </c>
      <c r="AB375" s="22">
        <f t="shared" si="135"/>
        <v>19600</v>
      </c>
      <c r="AC375" t="s">
        <v>70</v>
      </c>
      <c r="AD375" t="s">
        <v>418</v>
      </c>
      <c r="AE375" t="s">
        <v>627</v>
      </c>
      <c r="AF375" s="5" t="s">
        <v>626</v>
      </c>
      <c r="AG375" s="6" t="s">
        <v>415</v>
      </c>
    </row>
    <row r="376" spans="1:33" x14ac:dyDescent="0.3">
      <c r="A376">
        <v>373</v>
      </c>
      <c r="B376" s="54">
        <v>51.984468840949297</v>
      </c>
      <c r="C376" s="53">
        <v>9.7274557371267303</v>
      </c>
      <c r="D376" s="24" t="s">
        <v>625</v>
      </c>
      <c r="E376" s="7" t="s">
        <v>624</v>
      </c>
      <c r="G376" s="11">
        <v>31089</v>
      </c>
      <c r="H376" t="s">
        <v>419</v>
      </c>
      <c r="I376"/>
      <c r="J376" t="s">
        <v>60</v>
      </c>
      <c r="K376" t="s">
        <v>59</v>
      </c>
      <c r="L376" t="s">
        <v>61</v>
      </c>
      <c r="M376">
        <v>3</v>
      </c>
      <c r="N376" t="s">
        <v>62</v>
      </c>
      <c r="O376">
        <v>11</v>
      </c>
      <c r="P376" s="3">
        <v>33</v>
      </c>
      <c r="Q376" s="3" t="s">
        <v>74</v>
      </c>
      <c r="S376" s="20">
        <v>2025</v>
      </c>
      <c r="T376" s="3">
        <f t="shared" si="147"/>
        <v>132</v>
      </c>
      <c r="U376" s="13" t="s">
        <v>155</v>
      </c>
      <c r="V376" s="13" t="s">
        <v>1831</v>
      </c>
      <c r="W376" s="21" t="s">
        <v>1832</v>
      </c>
      <c r="X376" s="19">
        <v>6600</v>
      </c>
      <c r="Z376" s="19">
        <f t="shared" si="145"/>
        <v>2800</v>
      </c>
      <c r="AA376" s="19">
        <f t="shared" si="146"/>
        <v>5100</v>
      </c>
      <c r="AB376" s="22">
        <f t="shared" si="135"/>
        <v>14500</v>
      </c>
      <c r="AC376" t="s">
        <v>70</v>
      </c>
      <c r="AD376" t="s">
        <v>418</v>
      </c>
      <c r="AE376" t="s">
        <v>618</v>
      </c>
      <c r="AF376" s="5" t="s">
        <v>623</v>
      </c>
      <c r="AG376" s="6" t="s">
        <v>415</v>
      </c>
    </row>
    <row r="377" spans="1:33" x14ac:dyDescent="0.3">
      <c r="A377">
        <v>374</v>
      </c>
      <c r="B377" s="54">
        <v>51.9819710899787</v>
      </c>
      <c r="C377" s="53">
        <v>9.7396597881559703</v>
      </c>
      <c r="D377" s="24" t="s">
        <v>622</v>
      </c>
      <c r="E377" t="s">
        <v>621</v>
      </c>
      <c r="G377" s="11">
        <v>31089</v>
      </c>
      <c r="H377" t="s">
        <v>419</v>
      </c>
      <c r="I377"/>
      <c r="J377" t="s">
        <v>60</v>
      </c>
      <c r="K377" t="s">
        <v>59</v>
      </c>
      <c r="L377" t="s">
        <v>61</v>
      </c>
      <c r="M377">
        <v>1</v>
      </c>
      <c r="N377" t="s">
        <v>62</v>
      </c>
      <c r="O377">
        <v>11</v>
      </c>
      <c r="P377" s="3">
        <v>11</v>
      </c>
      <c r="Q377" s="3" t="s">
        <v>74</v>
      </c>
      <c r="S377" s="20">
        <v>2028</v>
      </c>
      <c r="T377" s="3">
        <f t="shared" si="147"/>
        <v>44</v>
      </c>
      <c r="U377" s="13" t="s">
        <v>155</v>
      </c>
      <c r="V377" s="13" t="s">
        <v>1831</v>
      </c>
      <c r="W377" s="21" t="s">
        <v>1832</v>
      </c>
      <c r="X377" s="19">
        <v>4800</v>
      </c>
      <c r="Z377" s="19">
        <f t="shared" si="145"/>
        <v>11200</v>
      </c>
      <c r="AA377" s="19">
        <f t="shared" si="146"/>
        <v>1700</v>
      </c>
      <c r="AB377" s="22">
        <f t="shared" si="135"/>
        <v>17700</v>
      </c>
      <c r="AC377" t="s">
        <v>70</v>
      </c>
      <c r="AD377" t="s">
        <v>418</v>
      </c>
      <c r="AE377" t="s">
        <v>618</v>
      </c>
      <c r="AF377" s="5" t="s">
        <v>620</v>
      </c>
      <c r="AG377" s="6" t="s">
        <v>415</v>
      </c>
    </row>
    <row r="378" spans="1:33" x14ac:dyDescent="0.3">
      <c r="A378">
        <v>375</v>
      </c>
      <c r="B378" s="54">
        <v>51.989493655993101</v>
      </c>
      <c r="C378" s="53">
        <v>9.7220215817199396</v>
      </c>
      <c r="D378" s="24" t="s">
        <v>619</v>
      </c>
      <c r="E378" t="s">
        <v>120</v>
      </c>
      <c r="F378" s="7">
        <v>2</v>
      </c>
      <c r="G378" s="11">
        <v>31089</v>
      </c>
      <c r="H378" t="s">
        <v>419</v>
      </c>
      <c r="I378"/>
      <c r="J378" t="s">
        <v>111</v>
      </c>
      <c r="K378" t="s">
        <v>292</v>
      </c>
      <c r="L378" t="s">
        <v>61</v>
      </c>
      <c r="M378">
        <v>2</v>
      </c>
      <c r="N378" t="s">
        <v>62</v>
      </c>
      <c r="O378">
        <v>11</v>
      </c>
      <c r="P378" s="3">
        <v>22</v>
      </c>
      <c r="Q378" s="3" t="s">
        <v>74</v>
      </c>
      <c r="S378" s="20">
        <v>2025</v>
      </c>
      <c r="T378" s="3">
        <f t="shared" si="147"/>
        <v>88</v>
      </c>
      <c r="U378" s="13" t="s">
        <v>155</v>
      </c>
      <c r="V378" s="13" t="s">
        <v>1831</v>
      </c>
      <c r="W378" s="21" t="s">
        <v>1832</v>
      </c>
      <c r="X378" s="19">
        <v>4800</v>
      </c>
      <c r="Z378" s="19">
        <f t="shared" si="145"/>
        <v>8400</v>
      </c>
      <c r="AA378" s="19">
        <f t="shared" si="146"/>
        <v>3400</v>
      </c>
      <c r="AB378" s="22">
        <f t="shared" si="135"/>
        <v>16600</v>
      </c>
      <c r="AC378" t="s">
        <v>70</v>
      </c>
      <c r="AD378" t="s">
        <v>418</v>
      </c>
      <c r="AE378" t="s">
        <v>618</v>
      </c>
      <c r="AF378" s="5" t="s">
        <v>617</v>
      </c>
      <c r="AG378" s="6" t="s">
        <v>415</v>
      </c>
    </row>
    <row r="379" spans="1:33" x14ac:dyDescent="0.3">
      <c r="A379">
        <v>376</v>
      </c>
      <c r="B379" s="54">
        <v>52.061614401325599</v>
      </c>
      <c r="C379" s="53">
        <v>9.6828363998032199</v>
      </c>
      <c r="D379" s="24" t="s">
        <v>616</v>
      </c>
      <c r="E379" t="s">
        <v>142</v>
      </c>
      <c r="G379" s="11">
        <v>31036</v>
      </c>
      <c r="H379" t="s">
        <v>548</v>
      </c>
      <c r="I379"/>
      <c r="J379" t="s">
        <v>60</v>
      </c>
      <c r="K379" t="s">
        <v>59</v>
      </c>
      <c r="L379" t="s">
        <v>61</v>
      </c>
      <c r="M379">
        <v>2</v>
      </c>
      <c r="N379" t="s">
        <v>62</v>
      </c>
      <c r="O379">
        <v>22</v>
      </c>
      <c r="P379" s="3">
        <v>44</v>
      </c>
      <c r="Q379" s="3" t="s">
        <v>74</v>
      </c>
      <c r="S379" s="20">
        <v>2025</v>
      </c>
      <c r="T379" s="12">
        <f t="shared" ref="T379:T383" si="148">M379*88</f>
        <v>176</v>
      </c>
      <c r="U379" s="13" t="s">
        <v>155</v>
      </c>
      <c r="V379" s="13" t="s">
        <v>1831</v>
      </c>
      <c r="W379" s="21" t="s">
        <v>1832</v>
      </c>
      <c r="X379" s="19">
        <v>7200</v>
      </c>
      <c r="Z379" s="19">
        <f t="shared" si="145"/>
        <v>2800</v>
      </c>
      <c r="AA379" s="19">
        <f t="shared" si="146"/>
        <v>3400</v>
      </c>
      <c r="AB379" s="22">
        <f t="shared" si="135"/>
        <v>13400</v>
      </c>
      <c r="AC379" t="s">
        <v>70</v>
      </c>
      <c r="AD379" t="s">
        <v>418</v>
      </c>
      <c r="AE379" t="s">
        <v>615</v>
      </c>
      <c r="AF379" s="5" t="s">
        <v>614</v>
      </c>
      <c r="AG379" s="6" t="s">
        <v>415</v>
      </c>
    </row>
    <row r="380" spans="1:33" x14ac:dyDescent="0.3">
      <c r="A380">
        <v>377</v>
      </c>
      <c r="B380" s="54">
        <v>52.048735548156102</v>
      </c>
      <c r="C380" s="53">
        <v>9.7109875243655797</v>
      </c>
      <c r="D380" s="24" t="s">
        <v>613</v>
      </c>
      <c r="E380" t="s">
        <v>173</v>
      </c>
      <c r="G380" s="11">
        <v>31036</v>
      </c>
      <c r="H380" t="s">
        <v>548</v>
      </c>
      <c r="I380"/>
      <c r="J380" t="s">
        <v>60</v>
      </c>
      <c r="K380" t="s">
        <v>59</v>
      </c>
      <c r="L380" t="s">
        <v>61</v>
      </c>
      <c r="M380">
        <v>2</v>
      </c>
      <c r="N380" t="s">
        <v>62</v>
      </c>
      <c r="O380">
        <v>22</v>
      </c>
      <c r="P380" s="3">
        <v>44</v>
      </c>
      <c r="Q380" s="3" t="s">
        <v>74</v>
      </c>
      <c r="S380" s="20">
        <v>2028</v>
      </c>
      <c r="T380" s="12">
        <f t="shared" si="148"/>
        <v>176</v>
      </c>
      <c r="U380" s="13" t="s">
        <v>155</v>
      </c>
      <c r="V380" s="13" t="s">
        <v>1831</v>
      </c>
      <c r="W380" s="21" t="s">
        <v>1832</v>
      </c>
      <c r="X380" s="19">
        <v>7200</v>
      </c>
      <c r="Z380" s="19">
        <f t="shared" si="145"/>
        <v>5600</v>
      </c>
      <c r="AA380" s="19">
        <f t="shared" si="146"/>
        <v>3400</v>
      </c>
      <c r="AB380" s="22">
        <f t="shared" si="135"/>
        <v>16200</v>
      </c>
      <c r="AC380" t="s">
        <v>70</v>
      </c>
      <c r="AD380" t="s">
        <v>418</v>
      </c>
      <c r="AE380" t="s">
        <v>612</v>
      </c>
      <c r="AF380" s="5" t="s">
        <v>611</v>
      </c>
      <c r="AG380" s="6" t="s">
        <v>415</v>
      </c>
    </row>
    <row r="381" spans="1:33" x14ac:dyDescent="0.3">
      <c r="A381">
        <v>378</v>
      </c>
      <c r="B381" s="54">
        <v>52.0688465879796</v>
      </c>
      <c r="C381" s="53">
        <v>9.7069011787671702</v>
      </c>
      <c r="D381" s="24" t="s">
        <v>610</v>
      </c>
      <c r="E381" t="s">
        <v>609</v>
      </c>
      <c r="F381" s="7">
        <v>8</v>
      </c>
      <c r="G381" s="11">
        <v>31036</v>
      </c>
      <c r="H381" t="s">
        <v>548</v>
      </c>
      <c r="I381"/>
      <c r="J381" t="s">
        <v>60</v>
      </c>
      <c r="K381" t="s">
        <v>59</v>
      </c>
      <c r="L381" t="s">
        <v>61</v>
      </c>
      <c r="M381">
        <v>2</v>
      </c>
      <c r="N381" t="s">
        <v>62</v>
      </c>
      <c r="O381">
        <v>22</v>
      </c>
      <c r="P381" s="3">
        <v>44</v>
      </c>
      <c r="Q381" s="3" t="s">
        <v>74</v>
      </c>
      <c r="S381" s="20">
        <v>2025</v>
      </c>
      <c r="T381" s="12">
        <f t="shared" si="148"/>
        <v>176</v>
      </c>
      <c r="U381" s="13" t="s">
        <v>155</v>
      </c>
      <c r="V381" s="13" t="s">
        <v>1831</v>
      </c>
      <c r="W381" s="21" t="s">
        <v>1832</v>
      </c>
      <c r="X381" s="19">
        <v>7200</v>
      </c>
      <c r="Z381" s="19">
        <f t="shared" si="145"/>
        <v>5600</v>
      </c>
      <c r="AA381" s="19">
        <f t="shared" si="146"/>
        <v>3400</v>
      </c>
      <c r="AB381" s="22">
        <f t="shared" si="135"/>
        <v>16200</v>
      </c>
      <c r="AC381" t="s">
        <v>70</v>
      </c>
      <c r="AD381" t="s">
        <v>418</v>
      </c>
      <c r="AE381" t="s">
        <v>608</v>
      </c>
      <c r="AF381" s="5" t="s">
        <v>607</v>
      </c>
      <c r="AG381" s="6" t="s">
        <v>415</v>
      </c>
    </row>
    <row r="382" spans="1:33" x14ac:dyDescent="0.3">
      <c r="A382">
        <v>379</v>
      </c>
      <c r="B382" s="54">
        <v>52.005347550749597</v>
      </c>
      <c r="C382" s="53">
        <v>9.7015307987700297</v>
      </c>
      <c r="D382" s="24" t="s">
        <v>606</v>
      </c>
      <c r="E382" t="s">
        <v>603</v>
      </c>
      <c r="F382" s="7">
        <v>9</v>
      </c>
      <c r="G382" s="11">
        <v>31089</v>
      </c>
      <c r="H382" t="s">
        <v>419</v>
      </c>
      <c r="I382"/>
      <c r="J382" t="s">
        <v>239</v>
      </c>
      <c r="K382" t="s">
        <v>59</v>
      </c>
      <c r="L382" t="s">
        <v>61</v>
      </c>
      <c r="M382">
        <v>2</v>
      </c>
      <c r="N382" t="s">
        <v>62</v>
      </c>
      <c r="O382">
        <v>22</v>
      </c>
      <c r="P382" s="3">
        <v>44</v>
      </c>
      <c r="Q382" s="3" t="s">
        <v>74</v>
      </c>
      <c r="S382" s="20">
        <v>2025</v>
      </c>
      <c r="T382" s="12">
        <f t="shared" si="148"/>
        <v>176</v>
      </c>
      <c r="U382" s="13" t="s">
        <v>155</v>
      </c>
      <c r="V382" s="13" t="s">
        <v>1831</v>
      </c>
      <c r="W382" s="21" t="s">
        <v>1832</v>
      </c>
      <c r="X382" s="19">
        <v>7200</v>
      </c>
      <c r="Z382" s="19">
        <f t="shared" si="145"/>
        <v>5600</v>
      </c>
      <c r="AA382" s="19">
        <f t="shared" si="146"/>
        <v>3400</v>
      </c>
      <c r="AB382" s="22">
        <f t="shared" si="135"/>
        <v>16200</v>
      </c>
      <c r="AC382" t="s">
        <v>70</v>
      </c>
      <c r="AD382" t="s">
        <v>418</v>
      </c>
      <c r="AE382" t="s">
        <v>419</v>
      </c>
      <c r="AF382" s="5" t="s">
        <v>605</v>
      </c>
      <c r="AG382" s="6" t="s">
        <v>415</v>
      </c>
    </row>
    <row r="383" spans="1:33" x14ac:dyDescent="0.3">
      <c r="A383">
        <v>380</v>
      </c>
      <c r="B383" s="54">
        <v>52.005027229325698</v>
      </c>
      <c r="C383" s="53">
        <v>9.7012303913772708</v>
      </c>
      <c r="D383" s="24" t="s">
        <v>604</v>
      </c>
      <c r="E383" t="s">
        <v>603</v>
      </c>
      <c r="F383" s="7">
        <v>9</v>
      </c>
      <c r="G383" s="11">
        <v>31089</v>
      </c>
      <c r="H383" t="s">
        <v>419</v>
      </c>
      <c r="I383"/>
      <c r="J383" t="s">
        <v>60</v>
      </c>
      <c r="K383" t="s">
        <v>59</v>
      </c>
      <c r="L383" t="s">
        <v>61</v>
      </c>
      <c r="M383">
        <v>1</v>
      </c>
      <c r="N383" t="s">
        <v>62</v>
      </c>
      <c r="O383">
        <v>22</v>
      </c>
      <c r="P383" s="3">
        <v>22</v>
      </c>
      <c r="Q383" s="3" t="s">
        <v>74</v>
      </c>
      <c r="S383" s="20">
        <v>2025</v>
      </c>
      <c r="T383" s="12">
        <f t="shared" si="148"/>
        <v>88</v>
      </c>
      <c r="U383" s="13" t="s">
        <v>155</v>
      </c>
      <c r="V383" s="13" t="s">
        <v>1831</v>
      </c>
      <c r="W383" s="21" t="s">
        <v>1832</v>
      </c>
      <c r="X383" s="19">
        <v>4800</v>
      </c>
      <c r="Z383" s="19">
        <f t="shared" si="145"/>
        <v>5600</v>
      </c>
      <c r="AA383" s="19">
        <f t="shared" si="146"/>
        <v>1700</v>
      </c>
      <c r="AB383" s="22">
        <f t="shared" si="135"/>
        <v>12100</v>
      </c>
      <c r="AC383" t="s">
        <v>70</v>
      </c>
      <c r="AD383" t="s">
        <v>418</v>
      </c>
      <c r="AE383" t="s">
        <v>419</v>
      </c>
      <c r="AF383" s="5" t="s">
        <v>602</v>
      </c>
      <c r="AG383" s="6" t="s">
        <v>415</v>
      </c>
    </row>
    <row r="384" spans="1:33" x14ac:dyDescent="0.3">
      <c r="A384">
        <v>381</v>
      </c>
      <c r="B384" s="54">
        <v>52.006328314461697</v>
      </c>
      <c r="C384" s="53">
        <v>9.7014288748331996</v>
      </c>
      <c r="D384" s="24" t="s">
        <v>601</v>
      </c>
      <c r="E384" t="s">
        <v>581</v>
      </c>
      <c r="G384" s="11">
        <v>31089</v>
      </c>
      <c r="H384" t="s">
        <v>419</v>
      </c>
      <c r="I384"/>
      <c r="J384" t="s">
        <v>60</v>
      </c>
      <c r="K384" t="s">
        <v>59</v>
      </c>
      <c r="L384" t="s">
        <v>61</v>
      </c>
      <c r="M384">
        <v>4</v>
      </c>
      <c r="N384" t="s">
        <v>62</v>
      </c>
      <c r="O384">
        <v>11</v>
      </c>
      <c r="P384" s="3">
        <v>44</v>
      </c>
      <c r="Q384" s="3" t="s">
        <v>74</v>
      </c>
      <c r="S384" s="20">
        <v>2025</v>
      </c>
      <c r="T384" s="3">
        <f t="shared" ref="T384:T387" si="149">M384*44</f>
        <v>176</v>
      </c>
      <c r="U384" s="13" t="s">
        <v>155</v>
      </c>
      <c r="V384" s="13" t="s">
        <v>1831</v>
      </c>
      <c r="W384" s="21" t="s">
        <v>1832</v>
      </c>
      <c r="X384" s="19">
        <v>7200</v>
      </c>
      <c r="Z384" s="19">
        <f t="shared" si="145"/>
        <v>5600</v>
      </c>
      <c r="AA384" s="19">
        <f t="shared" si="146"/>
        <v>6800</v>
      </c>
      <c r="AB384" s="22">
        <f t="shared" si="135"/>
        <v>19600</v>
      </c>
      <c r="AC384" t="s">
        <v>70</v>
      </c>
      <c r="AD384" t="s">
        <v>418</v>
      </c>
      <c r="AE384" t="s">
        <v>419</v>
      </c>
      <c r="AF384" s="5" t="s">
        <v>600</v>
      </c>
      <c r="AG384" s="6" t="s">
        <v>415</v>
      </c>
    </row>
    <row r="385" spans="1:33" x14ac:dyDescent="0.3">
      <c r="A385">
        <v>382</v>
      </c>
      <c r="B385" s="54">
        <v>52.005532477530103</v>
      </c>
      <c r="C385" s="53">
        <v>9.6958230579953995</v>
      </c>
      <c r="D385" s="24" t="s">
        <v>599</v>
      </c>
      <c r="E385" t="s">
        <v>598</v>
      </c>
      <c r="G385" s="11">
        <v>31089</v>
      </c>
      <c r="H385" t="s">
        <v>419</v>
      </c>
      <c r="I385"/>
      <c r="J385" t="s">
        <v>60</v>
      </c>
      <c r="K385" t="s">
        <v>59</v>
      </c>
      <c r="L385" t="s">
        <v>61</v>
      </c>
      <c r="M385">
        <v>4</v>
      </c>
      <c r="N385" t="s">
        <v>62</v>
      </c>
      <c r="O385">
        <v>11</v>
      </c>
      <c r="P385" s="3">
        <v>44</v>
      </c>
      <c r="Q385" s="3" t="s">
        <v>74</v>
      </c>
      <c r="S385" s="20">
        <v>2025</v>
      </c>
      <c r="T385" s="3">
        <f t="shared" si="149"/>
        <v>176</v>
      </c>
      <c r="U385" s="13" t="s">
        <v>155</v>
      </c>
      <c r="V385" s="13" t="s">
        <v>1831</v>
      </c>
      <c r="W385" s="21" t="s">
        <v>1832</v>
      </c>
      <c r="X385" s="19">
        <v>7200</v>
      </c>
      <c r="Z385" s="19">
        <f t="shared" si="145"/>
        <v>2800</v>
      </c>
      <c r="AA385" s="19">
        <f t="shared" si="146"/>
        <v>6800</v>
      </c>
      <c r="AB385" s="22">
        <f t="shared" si="135"/>
        <v>16800</v>
      </c>
      <c r="AC385" t="s">
        <v>70</v>
      </c>
      <c r="AD385" t="s">
        <v>418</v>
      </c>
      <c r="AE385" t="s">
        <v>419</v>
      </c>
      <c r="AF385" s="5" t="s">
        <v>597</v>
      </c>
      <c r="AG385" s="6" t="s">
        <v>415</v>
      </c>
    </row>
    <row r="386" spans="1:33" x14ac:dyDescent="0.3">
      <c r="A386">
        <v>383</v>
      </c>
      <c r="B386" s="54">
        <v>52.007787862453497</v>
      </c>
      <c r="C386" s="53">
        <v>9.6915744389574794</v>
      </c>
      <c r="D386" s="24" t="s">
        <v>596</v>
      </c>
      <c r="E386" t="s">
        <v>595</v>
      </c>
      <c r="G386" s="11">
        <v>31089</v>
      </c>
      <c r="H386" t="s">
        <v>419</v>
      </c>
      <c r="I386"/>
      <c r="J386" t="s">
        <v>60</v>
      </c>
      <c r="K386" t="s">
        <v>59</v>
      </c>
      <c r="L386" t="s">
        <v>61</v>
      </c>
      <c r="M386">
        <v>4</v>
      </c>
      <c r="N386" t="s">
        <v>62</v>
      </c>
      <c r="O386">
        <v>11</v>
      </c>
      <c r="P386" s="3">
        <v>44</v>
      </c>
      <c r="Q386" s="3" t="s">
        <v>74</v>
      </c>
      <c r="S386" s="20">
        <v>2025</v>
      </c>
      <c r="T386" s="3">
        <f t="shared" si="149"/>
        <v>176</v>
      </c>
      <c r="U386" s="13" t="s">
        <v>155</v>
      </c>
      <c r="V386" s="13" t="s">
        <v>1831</v>
      </c>
      <c r="W386" s="21" t="s">
        <v>1832</v>
      </c>
      <c r="X386" s="19">
        <v>7200</v>
      </c>
      <c r="Z386" s="19">
        <f t="shared" si="145"/>
        <v>11200</v>
      </c>
      <c r="AA386" s="19">
        <f t="shared" si="146"/>
        <v>6800</v>
      </c>
      <c r="AB386" s="22">
        <f t="shared" si="135"/>
        <v>25200</v>
      </c>
      <c r="AC386" t="s">
        <v>70</v>
      </c>
      <c r="AD386" t="s">
        <v>418</v>
      </c>
      <c r="AE386" t="s">
        <v>419</v>
      </c>
      <c r="AF386" s="5" t="s">
        <v>594</v>
      </c>
      <c r="AG386" s="6" t="s">
        <v>415</v>
      </c>
    </row>
    <row r="387" spans="1:33" x14ac:dyDescent="0.3">
      <c r="A387">
        <v>384</v>
      </c>
      <c r="B387" s="54">
        <v>52.001790863614303</v>
      </c>
      <c r="C387" s="53">
        <v>9.6871809805258593</v>
      </c>
      <c r="D387" s="24" t="s">
        <v>593</v>
      </c>
      <c r="E387" t="s">
        <v>590</v>
      </c>
      <c r="F387" s="7">
        <v>1</v>
      </c>
      <c r="G387" s="11">
        <v>31089</v>
      </c>
      <c r="H387" t="s">
        <v>419</v>
      </c>
      <c r="I387"/>
      <c r="J387" t="s">
        <v>111</v>
      </c>
      <c r="K387" t="s">
        <v>292</v>
      </c>
      <c r="L387" t="s">
        <v>61</v>
      </c>
      <c r="M387">
        <v>4</v>
      </c>
      <c r="N387" t="s">
        <v>62</v>
      </c>
      <c r="O387">
        <v>11</v>
      </c>
      <c r="P387" s="3">
        <v>44</v>
      </c>
      <c r="Q387" s="3" t="s">
        <v>74</v>
      </c>
      <c r="S387" s="20">
        <v>2025</v>
      </c>
      <c r="T387" s="3">
        <f t="shared" si="149"/>
        <v>176</v>
      </c>
      <c r="U387" s="13" t="s">
        <v>155</v>
      </c>
      <c r="V387" s="13" t="s">
        <v>1831</v>
      </c>
      <c r="W387" s="21" t="s">
        <v>1832</v>
      </c>
      <c r="X387" s="19">
        <v>7200</v>
      </c>
      <c r="Z387" s="19">
        <f t="shared" si="145"/>
        <v>11200</v>
      </c>
      <c r="AA387" s="19">
        <f t="shared" si="146"/>
        <v>6800</v>
      </c>
      <c r="AB387" s="22">
        <f t="shared" si="135"/>
        <v>25200</v>
      </c>
      <c r="AC387" t="s">
        <v>70</v>
      </c>
      <c r="AD387" t="s">
        <v>418</v>
      </c>
      <c r="AE387" t="s">
        <v>419</v>
      </c>
      <c r="AF387" s="5" t="s">
        <v>592</v>
      </c>
      <c r="AG387" s="6" t="s">
        <v>415</v>
      </c>
    </row>
    <row r="388" spans="1:33" x14ac:dyDescent="0.3">
      <c r="A388">
        <v>385</v>
      </c>
      <c r="B388" s="54">
        <v>52.001790863614303</v>
      </c>
      <c r="C388" s="53">
        <v>9.6871809805258593</v>
      </c>
      <c r="D388" s="24" t="s">
        <v>591</v>
      </c>
      <c r="E388" t="s">
        <v>590</v>
      </c>
      <c r="F388" s="7">
        <v>1</v>
      </c>
      <c r="G388" s="11">
        <v>31089</v>
      </c>
      <c r="H388" t="s">
        <v>419</v>
      </c>
      <c r="I388"/>
      <c r="J388" t="s">
        <v>111</v>
      </c>
      <c r="K388" t="s">
        <v>536</v>
      </c>
      <c r="L388" t="s">
        <v>61</v>
      </c>
      <c r="M388">
        <v>2</v>
      </c>
      <c r="N388" t="s">
        <v>62</v>
      </c>
      <c r="O388">
        <v>22</v>
      </c>
      <c r="P388" s="3">
        <v>44</v>
      </c>
      <c r="Q388" s="3" t="s">
        <v>74</v>
      </c>
      <c r="S388" s="20">
        <v>2025</v>
      </c>
      <c r="T388" s="12">
        <f>M388*88</f>
        <v>176</v>
      </c>
      <c r="U388" s="13" t="s">
        <v>155</v>
      </c>
      <c r="V388" s="13" t="s">
        <v>1831</v>
      </c>
      <c r="W388" s="21" t="s">
        <v>1832</v>
      </c>
      <c r="X388" s="19">
        <v>7200</v>
      </c>
      <c r="Z388" s="19">
        <f t="shared" si="145"/>
        <v>11200</v>
      </c>
      <c r="AA388" s="19">
        <f t="shared" si="146"/>
        <v>3400</v>
      </c>
      <c r="AB388" s="22">
        <f t="shared" si="135"/>
        <v>21800</v>
      </c>
      <c r="AC388" t="s">
        <v>70</v>
      </c>
      <c r="AD388" t="s">
        <v>418</v>
      </c>
      <c r="AE388" t="s">
        <v>419</v>
      </c>
      <c r="AF388" s="5" t="s">
        <v>589</v>
      </c>
      <c r="AG388" s="6" t="s">
        <v>415</v>
      </c>
    </row>
    <row r="389" spans="1:33" x14ac:dyDescent="0.3">
      <c r="A389">
        <v>386</v>
      </c>
      <c r="B389" s="54">
        <v>52.0083029856713</v>
      </c>
      <c r="C389" s="53">
        <v>9.6941064441334692</v>
      </c>
      <c r="D389" s="24" t="s">
        <v>588</v>
      </c>
      <c r="E389" t="s">
        <v>587</v>
      </c>
      <c r="F389" s="7">
        <v>27</v>
      </c>
      <c r="G389" s="11">
        <v>31089</v>
      </c>
      <c r="H389" t="s">
        <v>419</v>
      </c>
      <c r="I389"/>
      <c r="J389" t="s">
        <v>111</v>
      </c>
      <c r="K389" t="s">
        <v>292</v>
      </c>
      <c r="L389" t="s">
        <v>61</v>
      </c>
      <c r="M389">
        <v>4</v>
      </c>
      <c r="N389" t="s">
        <v>62</v>
      </c>
      <c r="O389">
        <v>11</v>
      </c>
      <c r="P389" s="3">
        <v>44</v>
      </c>
      <c r="Q389" s="3" t="s">
        <v>74</v>
      </c>
      <c r="S389" s="20">
        <v>2025</v>
      </c>
      <c r="T389" s="3">
        <f>M389*44</f>
        <v>176</v>
      </c>
      <c r="U389" s="13" t="s">
        <v>155</v>
      </c>
      <c r="V389" s="13" t="s">
        <v>1831</v>
      </c>
      <c r="W389" s="21" t="s">
        <v>1832</v>
      </c>
      <c r="X389" s="19">
        <v>7200</v>
      </c>
      <c r="Z389" s="19">
        <f t="shared" si="145"/>
        <v>11200</v>
      </c>
      <c r="AA389" s="19">
        <f t="shared" si="146"/>
        <v>6800</v>
      </c>
      <c r="AB389" s="22">
        <f t="shared" si="135"/>
        <v>25200</v>
      </c>
      <c r="AC389" t="s">
        <v>70</v>
      </c>
      <c r="AD389" t="s">
        <v>418</v>
      </c>
      <c r="AE389" t="s">
        <v>419</v>
      </c>
      <c r="AF389" s="5" t="s">
        <v>586</v>
      </c>
      <c r="AG389" s="6" t="s">
        <v>415</v>
      </c>
    </row>
    <row r="390" spans="1:33" x14ac:dyDescent="0.3">
      <c r="A390">
        <v>387</v>
      </c>
      <c r="B390" s="59">
        <v>52.003752524915399</v>
      </c>
      <c r="C390" s="53">
        <v>9.6947354218854294</v>
      </c>
      <c r="D390" s="24" t="s">
        <v>585</v>
      </c>
      <c r="E390" s="3" t="s">
        <v>584</v>
      </c>
      <c r="G390" s="7">
        <v>31089</v>
      </c>
      <c r="H390" s="3" t="s">
        <v>419</v>
      </c>
      <c r="J390" s="3" t="s">
        <v>111</v>
      </c>
      <c r="K390" s="3" t="s">
        <v>102</v>
      </c>
      <c r="L390" s="3" t="s">
        <v>83</v>
      </c>
      <c r="M390" s="3">
        <v>1</v>
      </c>
      <c r="N390" s="3" t="s">
        <v>109</v>
      </c>
      <c r="O390" s="3">
        <v>50</v>
      </c>
      <c r="P390" s="3">
        <v>50</v>
      </c>
      <c r="Q390" s="3" t="s">
        <v>81</v>
      </c>
      <c r="S390" s="21">
        <v>2025</v>
      </c>
      <c r="T390" s="3">
        <f>M390*200</f>
        <v>200</v>
      </c>
      <c r="U390" s="13" t="s">
        <v>155</v>
      </c>
      <c r="V390" s="13" t="s">
        <v>1831</v>
      </c>
      <c r="W390" s="21" t="s">
        <v>1832</v>
      </c>
      <c r="X390" s="19">
        <v>7200</v>
      </c>
      <c r="Z390" s="19">
        <f>M390*35000</f>
        <v>35000</v>
      </c>
      <c r="AA390" s="19">
        <f>M390*3000</f>
        <v>3000</v>
      </c>
      <c r="AB390" s="22">
        <f t="shared" ref="AB390:AB453" si="150">SUM(X390:AA390)</f>
        <v>45200</v>
      </c>
      <c r="AC390" s="3" t="s">
        <v>70</v>
      </c>
      <c r="AD390" s="3" t="s">
        <v>418</v>
      </c>
      <c r="AE390" s="3" t="s">
        <v>419</v>
      </c>
      <c r="AF390" s="5" t="s">
        <v>583</v>
      </c>
      <c r="AG390" s="5" t="s">
        <v>415</v>
      </c>
    </row>
    <row r="391" spans="1:33" x14ac:dyDescent="0.3">
      <c r="A391">
        <v>388</v>
      </c>
      <c r="B391" s="59">
        <v>52.006265572147598</v>
      </c>
      <c r="C391" s="53">
        <v>9.7015643259609501</v>
      </c>
      <c r="D391" s="24" t="s">
        <v>582</v>
      </c>
      <c r="E391" s="3" t="s">
        <v>581</v>
      </c>
      <c r="G391" s="7">
        <v>31089</v>
      </c>
      <c r="H391" s="3" t="s">
        <v>419</v>
      </c>
      <c r="J391" s="3" t="s">
        <v>60</v>
      </c>
      <c r="K391" s="3" t="s">
        <v>59</v>
      </c>
      <c r="L391" s="3" t="s">
        <v>61</v>
      </c>
      <c r="M391" s="3">
        <v>1</v>
      </c>
      <c r="N391" s="3" t="s">
        <v>62</v>
      </c>
      <c r="O391" s="3">
        <v>3.7</v>
      </c>
      <c r="P391" s="3">
        <v>3.7</v>
      </c>
      <c r="Q391" s="3" t="s">
        <v>74</v>
      </c>
      <c r="S391" s="30" t="s">
        <v>80</v>
      </c>
      <c r="T391" s="67">
        <f>M391*14.6666</f>
        <v>14.666600000000001</v>
      </c>
      <c r="U391" s="29" t="s">
        <v>155</v>
      </c>
      <c r="V391" s="29"/>
      <c r="W391" s="30"/>
      <c r="X391" s="26"/>
      <c r="Y391" s="26"/>
      <c r="Z391" s="26"/>
      <c r="AA391" s="26"/>
      <c r="AB391" s="25">
        <f t="shared" si="150"/>
        <v>0</v>
      </c>
      <c r="AC391" s="3" t="s">
        <v>70</v>
      </c>
      <c r="AD391" s="3" t="s">
        <v>418</v>
      </c>
      <c r="AE391" s="3" t="s">
        <v>419</v>
      </c>
      <c r="AF391" s="5" t="s">
        <v>580</v>
      </c>
      <c r="AG391" s="5" t="s">
        <v>415</v>
      </c>
    </row>
    <row r="392" spans="1:33" x14ac:dyDescent="0.3">
      <c r="A392">
        <v>389</v>
      </c>
      <c r="B392" s="59">
        <v>52.106346517908499</v>
      </c>
      <c r="C392" s="53">
        <v>9.8047971190725001</v>
      </c>
      <c r="D392" s="24" t="s">
        <v>579</v>
      </c>
      <c r="E392" s="3" t="s">
        <v>578</v>
      </c>
      <c r="G392" s="7">
        <v>31028</v>
      </c>
      <c r="H392" s="3" t="s">
        <v>424</v>
      </c>
      <c r="J392" s="3" t="s">
        <v>60</v>
      </c>
      <c r="K392" s="3" t="s">
        <v>75</v>
      </c>
      <c r="L392" s="3" t="s">
        <v>61</v>
      </c>
      <c r="M392" s="3">
        <v>1</v>
      </c>
      <c r="N392" s="3" t="s">
        <v>62</v>
      </c>
      <c r="O392" s="3">
        <v>11</v>
      </c>
      <c r="P392" s="3">
        <v>11</v>
      </c>
      <c r="Q392" s="3" t="s">
        <v>74</v>
      </c>
      <c r="S392" s="21">
        <v>2025</v>
      </c>
      <c r="T392" s="3">
        <f>M392*44</f>
        <v>44</v>
      </c>
      <c r="U392" s="13" t="s">
        <v>155</v>
      </c>
      <c r="V392" s="13" t="s">
        <v>1831</v>
      </c>
      <c r="W392" s="21" t="s">
        <v>1832</v>
      </c>
      <c r="X392" s="19">
        <v>4800</v>
      </c>
      <c r="Z392" s="19">
        <f t="shared" ref="Z392:Z399" si="151">M390*2800</f>
        <v>2800</v>
      </c>
      <c r="AA392" s="19">
        <f t="shared" ref="AA392:AA399" si="152">M392*1700</f>
        <v>1700</v>
      </c>
      <c r="AB392" s="22">
        <f t="shared" si="150"/>
        <v>9300</v>
      </c>
      <c r="AC392" s="3" t="s">
        <v>70</v>
      </c>
      <c r="AD392" s="3" t="s">
        <v>418</v>
      </c>
      <c r="AE392" s="3" t="s">
        <v>577</v>
      </c>
      <c r="AF392" s="5" t="s">
        <v>576</v>
      </c>
      <c r="AG392" s="5" t="s">
        <v>415</v>
      </c>
    </row>
    <row r="393" spans="1:33" x14ac:dyDescent="0.3">
      <c r="A393">
        <v>390</v>
      </c>
      <c r="B393" s="59">
        <v>52.078160890453901</v>
      </c>
      <c r="C393" s="53">
        <v>9.7254994505063692</v>
      </c>
      <c r="D393" s="24" t="s">
        <v>550</v>
      </c>
      <c r="E393" s="3" t="s">
        <v>549</v>
      </c>
      <c r="F393" s="7">
        <v>6</v>
      </c>
      <c r="G393" s="7">
        <v>31036</v>
      </c>
      <c r="H393" s="3" t="s">
        <v>548</v>
      </c>
      <c r="J393" s="3" t="s">
        <v>60</v>
      </c>
      <c r="K393" s="3" t="s">
        <v>59</v>
      </c>
      <c r="L393" s="3" t="s">
        <v>61</v>
      </c>
      <c r="M393" s="3">
        <v>2</v>
      </c>
      <c r="N393" s="3" t="s">
        <v>62</v>
      </c>
      <c r="O393" s="3">
        <v>22</v>
      </c>
      <c r="P393" s="3">
        <v>44</v>
      </c>
      <c r="Q393" s="3" t="s">
        <v>74</v>
      </c>
      <c r="S393" s="21">
        <v>2025</v>
      </c>
      <c r="T393" s="12">
        <f>M393*88</f>
        <v>176</v>
      </c>
      <c r="U393" s="13" t="s">
        <v>155</v>
      </c>
      <c r="V393" s="13" t="s">
        <v>1831</v>
      </c>
      <c r="W393" s="21" t="s">
        <v>1832</v>
      </c>
      <c r="X393" s="19">
        <v>7200</v>
      </c>
      <c r="Z393" s="19">
        <f t="shared" si="151"/>
        <v>2800</v>
      </c>
      <c r="AA393" s="19">
        <f t="shared" si="152"/>
        <v>3400</v>
      </c>
      <c r="AB393" s="22">
        <f t="shared" si="150"/>
        <v>13400</v>
      </c>
      <c r="AC393" s="3" t="s">
        <v>70</v>
      </c>
      <c r="AD393" s="3" t="s">
        <v>418</v>
      </c>
      <c r="AE393" s="3" t="s">
        <v>548</v>
      </c>
      <c r="AF393" s="5" t="s">
        <v>575</v>
      </c>
      <c r="AG393" s="5" t="s">
        <v>415</v>
      </c>
    </row>
    <row r="394" spans="1:33" x14ac:dyDescent="0.3">
      <c r="A394">
        <v>391</v>
      </c>
      <c r="B394" s="59">
        <v>52.077831199660501</v>
      </c>
      <c r="C394" s="53">
        <v>9.7237613791625499</v>
      </c>
      <c r="D394" s="24" t="s">
        <v>574</v>
      </c>
      <c r="E394" s="3" t="s">
        <v>573</v>
      </c>
      <c r="F394" s="7">
        <v>10</v>
      </c>
      <c r="G394" s="7">
        <v>31036</v>
      </c>
      <c r="H394" s="3" t="s">
        <v>548</v>
      </c>
      <c r="J394" s="3" t="s">
        <v>239</v>
      </c>
      <c r="K394" s="3" t="s">
        <v>59</v>
      </c>
      <c r="L394" s="3" t="s">
        <v>61</v>
      </c>
      <c r="M394" s="3">
        <v>4</v>
      </c>
      <c r="N394" s="3" t="s">
        <v>62</v>
      </c>
      <c r="O394" s="3">
        <v>11</v>
      </c>
      <c r="P394" s="3">
        <v>44</v>
      </c>
      <c r="Q394" s="3" t="s">
        <v>74</v>
      </c>
      <c r="S394" s="21">
        <v>2025</v>
      </c>
      <c r="T394" s="3">
        <f t="shared" ref="T394:T397" si="153">M394*44</f>
        <v>176</v>
      </c>
      <c r="U394" s="13" t="s">
        <v>155</v>
      </c>
      <c r="V394" s="13" t="s">
        <v>1831</v>
      </c>
      <c r="W394" s="21" t="s">
        <v>1832</v>
      </c>
      <c r="X394" s="19">
        <v>7200</v>
      </c>
      <c r="Z394" s="19">
        <f t="shared" si="151"/>
        <v>2800</v>
      </c>
      <c r="AA394" s="19">
        <f t="shared" si="152"/>
        <v>6800</v>
      </c>
      <c r="AB394" s="22">
        <f t="shared" si="150"/>
        <v>16800</v>
      </c>
      <c r="AC394" s="3" t="s">
        <v>70</v>
      </c>
      <c r="AD394" s="3" t="s">
        <v>418</v>
      </c>
      <c r="AE394" s="3" t="s">
        <v>548</v>
      </c>
      <c r="AF394" s="5" t="s">
        <v>572</v>
      </c>
      <c r="AG394" s="5" t="s">
        <v>415</v>
      </c>
    </row>
    <row r="395" spans="1:33" x14ac:dyDescent="0.3">
      <c r="A395">
        <v>392</v>
      </c>
      <c r="B395" s="59">
        <v>52.079070824422097</v>
      </c>
      <c r="C395" s="53">
        <v>9.7239544980346793</v>
      </c>
      <c r="D395" s="24" t="s">
        <v>471</v>
      </c>
      <c r="E395" s="3" t="s">
        <v>571</v>
      </c>
      <c r="G395" s="7">
        <v>31036</v>
      </c>
      <c r="H395" s="3" t="s">
        <v>548</v>
      </c>
      <c r="J395" s="3" t="s">
        <v>60</v>
      </c>
      <c r="K395" s="3" t="s">
        <v>59</v>
      </c>
      <c r="L395" s="3" t="s">
        <v>61</v>
      </c>
      <c r="M395" s="3">
        <v>4</v>
      </c>
      <c r="N395" s="3" t="s">
        <v>62</v>
      </c>
      <c r="O395" s="3">
        <v>11</v>
      </c>
      <c r="P395" s="3">
        <v>44</v>
      </c>
      <c r="Q395" s="3" t="s">
        <v>74</v>
      </c>
      <c r="S395" s="21">
        <v>2028</v>
      </c>
      <c r="T395" s="3">
        <f t="shared" si="153"/>
        <v>176</v>
      </c>
      <c r="U395" s="13" t="s">
        <v>155</v>
      </c>
      <c r="V395" s="13" t="s">
        <v>1831</v>
      </c>
      <c r="W395" s="21" t="s">
        <v>1832</v>
      </c>
      <c r="X395" s="19">
        <v>7200</v>
      </c>
      <c r="Z395" s="19">
        <f t="shared" si="151"/>
        <v>5600</v>
      </c>
      <c r="AA395" s="19">
        <f t="shared" si="152"/>
        <v>6800</v>
      </c>
      <c r="AB395" s="22">
        <f t="shared" si="150"/>
        <v>19600</v>
      </c>
      <c r="AC395" s="3" t="s">
        <v>70</v>
      </c>
      <c r="AD395" s="3" t="s">
        <v>418</v>
      </c>
      <c r="AE395" s="3" t="s">
        <v>548</v>
      </c>
      <c r="AF395" s="5" t="s">
        <v>570</v>
      </c>
      <c r="AG395" s="5" t="s">
        <v>415</v>
      </c>
    </row>
    <row r="396" spans="1:33" x14ac:dyDescent="0.3">
      <c r="A396">
        <v>393</v>
      </c>
      <c r="B396" s="59">
        <v>52.079954365729897</v>
      </c>
      <c r="C396" s="53">
        <v>9.7214332217026005</v>
      </c>
      <c r="D396" s="24" t="s">
        <v>569</v>
      </c>
      <c r="E396" s="3" t="s">
        <v>564</v>
      </c>
      <c r="F396" s="7">
        <v>1</v>
      </c>
      <c r="G396" s="7">
        <v>31036</v>
      </c>
      <c r="H396" s="3" t="s">
        <v>548</v>
      </c>
      <c r="J396" s="3" t="s">
        <v>60</v>
      </c>
      <c r="K396" s="3" t="s">
        <v>59</v>
      </c>
      <c r="L396" s="3" t="s">
        <v>61</v>
      </c>
      <c r="M396" s="3">
        <v>4</v>
      </c>
      <c r="N396" s="3" t="s">
        <v>62</v>
      </c>
      <c r="O396" s="3">
        <v>11</v>
      </c>
      <c r="P396" s="3">
        <v>44</v>
      </c>
      <c r="Q396" s="3" t="s">
        <v>74</v>
      </c>
      <c r="S396" s="21">
        <v>2025</v>
      </c>
      <c r="T396" s="3">
        <f t="shared" si="153"/>
        <v>176</v>
      </c>
      <c r="U396" s="13" t="s">
        <v>155</v>
      </c>
      <c r="V396" s="13" t="s">
        <v>1831</v>
      </c>
      <c r="W396" s="21" t="s">
        <v>1832</v>
      </c>
      <c r="X396" s="19">
        <v>7200</v>
      </c>
      <c r="Z396" s="19">
        <f t="shared" si="151"/>
        <v>11200</v>
      </c>
      <c r="AA396" s="19">
        <f t="shared" si="152"/>
        <v>6800</v>
      </c>
      <c r="AB396" s="22">
        <f t="shared" si="150"/>
        <v>25200</v>
      </c>
      <c r="AC396" s="3" t="s">
        <v>70</v>
      </c>
      <c r="AD396" s="3" t="s">
        <v>418</v>
      </c>
      <c r="AE396" s="3" t="s">
        <v>548</v>
      </c>
      <c r="AF396" s="5" t="s">
        <v>568</v>
      </c>
      <c r="AG396" s="5" t="s">
        <v>415</v>
      </c>
    </row>
    <row r="397" spans="1:33" x14ac:dyDescent="0.3">
      <c r="A397">
        <v>394</v>
      </c>
      <c r="B397" s="59">
        <v>52.082182922135999</v>
      </c>
      <c r="C397" s="53">
        <v>9.7213903063287699</v>
      </c>
      <c r="D397" s="24" t="s">
        <v>567</v>
      </c>
      <c r="E397" s="3" t="s">
        <v>564</v>
      </c>
      <c r="G397" s="7">
        <v>31036</v>
      </c>
      <c r="H397" s="3" t="s">
        <v>548</v>
      </c>
      <c r="J397" s="3" t="s">
        <v>60</v>
      </c>
      <c r="K397" s="3" t="s">
        <v>59</v>
      </c>
      <c r="L397" s="3" t="s">
        <v>61</v>
      </c>
      <c r="M397" s="3">
        <v>4</v>
      </c>
      <c r="N397" s="3" t="s">
        <v>62</v>
      </c>
      <c r="O397" s="3">
        <v>11</v>
      </c>
      <c r="P397" s="3">
        <v>44</v>
      </c>
      <c r="Q397" s="3" t="s">
        <v>74</v>
      </c>
      <c r="S397" s="21">
        <v>2028</v>
      </c>
      <c r="T397" s="3">
        <f t="shared" si="153"/>
        <v>176</v>
      </c>
      <c r="U397" s="13" t="s">
        <v>155</v>
      </c>
      <c r="V397" s="13" t="s">
        <v>1831</v>
      </c>
      <c r="W397" s="21" t="s">
        <v>1832</v>
      </c>
      <c r="X397" s="19">
        <v>7200</v>
      </c>
      <c r="Z397" s="19">
        <f t="shared" si="151"/>
        <v>11200</v>
      </c>
      <c r="AA397" s="19">
        <f t="shared" si="152"/>
        <v>6800</v>
      </c>
      <c r="AB397" s="22">
        <f t="shared" si="150"/>
        <v>25200</v>
      </c>
      <c r="AC397" s="3" t="s">
        <v>70</v>
      </c>
      <c r="AD397" s="3" t="s">
        <v>418</v>
      </c>
      <c r="AE397" s="3" t="s">
        <v>548</v>
      </c>
      <c r="AF397" s="5" t="s">
        <v>566</v>
      </c>
      <c r="AG397" s="5" t="s">
        <v>415</v>
      </c>
    </row>
    <row r="398" spans="1:33" x14ac:dyDescent="0.3">
      <c r="A398">
        <v>395</v>
      </c>
      <c r="B398" s="59">
        <v>52.082182922135999</v>
      </c>
      <c r="C398" s="53">
        <v>9.7213903063287699</v>
      </c>
      <c r="D398" s="24" t="s">
        <v>565</v>
      </c>
      <c r="E398" s="3" t="s">
        <v>564</v>
      </c>
      <c r="F398" s="7">
        <v>3</v>
      </c>
      <c r="G398" s="7">
        <v>31036</v>
      </c>
      <c r="H398" s="3" t="s">
        <v>548</v>
      </c>
      <c r="J398" s="3" t="s">
        <v>111</v>
      </c>
      <c r="K398" s="3" t="s">
        <v>536</v>
      </c>
      <c r="L398" s="3" t="s">
        <v>61</v>
      </c>
      <c r="M398" s="3">
        <v>2</v>
      </c>
      <c r="N398" s="3" t="s">
        <v>62</v>
      </c>
      <c r="O398" s="3">
        <v>22</v>
      </c>
      <c r="P398" s="3">
        <v>44</v>
      </c>
      <c r="Q398" s="3" t="s">
        <v>74</v>
      </c>
      <c r="S398" s="21">
        <v>2025</v>
      </c>
      <c r="T398" s="12">
        <f t="shared" ref="T398:T399" si="154">M398*88</f>
        <v>176</v>
      </c>
      <c r="U398" s="13" t="s">
        <v>155</v>
      </c>
      <c r="V398" s="13" t="s">
        <v>1831</v>
      </c>
      <c r="W398" s="21" t="s">
        <v>1832</v>
      </c>
      <c r="X398" s="19">
        <v>7200</v>
      </c>
      <c r="Z398" s="19">
        <f t="shared" si="151"/>
        <v>11200</v>
      </c>
      <c r="AA398" s="19">
        <f t="shared" si="152"/>
        <v>3400</v>
      </c>
      <c r="AB398" s="22">
        <f t="shared" si="150"/>
        <v>21800</v>
      </c>
      <c r="AC398" s="3" t="s">
        <v>70</v>
      </c>
      <c r="AD398" s="3" t="s">
        <v>418</v>
      </c>
      <c r="AE398" s="3" t="s">
        <v>548</v>
      </c>
      <c r="AF398" s="5" t="s">
        <v>563</v>
      </c>
      <c r="AG398" s="5" t="s">
        <v>415</v>
      </c>
    </row>
    <row r="399" spans="1:33" x14ac:dyDescent="0.3">
      <c r="A399">
        <v>396</v>
      </c>
      <c r="B399" s="59">
        <v>52.078840045880298</v>
      </c>
      <c r="C399" s="53">
        <v>9.7202637786059292</v>
      </c>
      <c r="D399" s="24" t="s">
        <v>562</v>
      </c>
      <c r="E399" s="3" t="s">
        <v>561</v>
      </c>
      <c r="G399" s="7">
        <v>31036</v>
      </c>
      <c r="H399" s="3" t="s">
        <v>548</v>
      </c>
      <c r="J399" s="3" t="s">
        <v>60</v>
      </c>
      <c r="K399" s="3" t="s">
        <v>59</v>
      </c>
      <c r="L399" s="3" t="s">
        <v>61</v>
      </c>
      <c r="M399" s="3">
        <v>2</v>
      </c>
      <c r="N399" s="3" t="s">
        <v>62</v>
      </c>
      <c r="O399" s="3">
        <v>22</v>
      </c>
      <c r="P399" s="3">
        <v>44</v>
      </c>
      <c r="Q399" s="3" t="s">
        <v>74</v>
      </c>
      <c r="S399" s="21">
        <v>2025</v>
      </c>
      <c r="T399" s="12">
        <f t="shared" si="154"/>
        <v>176</v>
      </c>
      <c r="U399" s="13" t="s">
        <v>155</v>
      </c>
      <c r="V399" s="13" t="s">
        <v>1831</v>
      </c>
      <c r="W399" s="21" t="s">
        <v>1832</v>
      </c>
      <c r="X399" s="19">
        <v>7200</v>
      </c>
      <c r="Z399" s="19">
        <f t="shared" si="151"/>
        <v>11200</v>
      </c>
      <c r="AA399" s="19">
        <f t="shared" si="152"/>
        <v>3400</v>
      </c>
      <c r="AB399" s="22">
        <f t="shared" si="150"/>
        <v>21800</v>
      </c>
      <c r="AC399" s="3" t="s">
        <v>70</v>
      </c>
      <c r="AD399" s="3" t="s">
        <v>418</v>
      </c>
      <c r="AE399" s="3" t="s">
        <v>548</v>
      </c>
      <c r="AF399" s="5" t="s">
        <v>560</v>
      </c>
      <c r="AG399" s="5" t="s">
        <v>415</v>
      </c>
    </row>
    <row r="400" spans="1:33" x14ac:dyDescent="0.3">
      <c r="A400">
        <v>397</v>
      </c>
      <c r="B400" s="59">
        <v>52.076373937191399</v>
      </c>
      <c r="C400" s="53">
        <v>9.7244051089046</v>
      </c>
      <c r="D400" s="24" t="s">
        <v>559</v>
      </c>
      <c r="E400" s="3" t="s">
        <v>549</v>
      </c>
      <c r="F400" s="7" t="s">
        <v>558</v>
      </c>
      <c r="G400" s="7">
        <v>31036</v>
      </c>
      <c r="H400" s="3" t="s">
        <v>548</v>
      </c>
      <c r="J400" s="3" t="s">
        <v>111</v>
      </c>
      <c r="K400" s="3" t="s">
        <v>102</v>
      </c>
      <c r="L400" s="3" t="s">
        <v>83</v>
      </c>
      <c r="M400" s="3">
        <v>1</v>
      </c>
      <c r="N400" s="3" t="s">
        <v>109</v>
      </c>
      <c r="O400" s="3">
        <v>50</v>
      </c>
      <c r="P400" s="3">
        <v>50</v>
      </c>
      <c r="Q400" s="3" t="s">
        <v>81</v>
      </c>
      <c r="S400" s="21">
        <v>2025</v>
      </c>
      <c r="T400" s="3">
        <f t="shared" ref="T400:T401" si="155">M400*200</f>
        <v>200</v>
      </c>
      <c r="U400" s="13" t="s">
        <v>155</v>
      </c>
      <c r="V400" s="13" t="s">
        <v>1831</v>
      </c>
      <c r="W400" s="21" t="s">
        <v>1832</v>
      </c>
      <c r="X400" s="19">
        <v>7200</v>
      </c>
      <c r="Z400" s="19">
        <f t="shared" ref="Z400:Z401" si="156">M400*35000</f>
        <v>35000</v>
      </c>
      <c r="AA400" s="19">
        <f t="shared" ref="AA400:AA401" si="157">M400*3000</f>
        <v>3000</v>
      </c>
      <c r="AB400" s="22">
        <f t="shared" si="150"/>
        <v>45200</v>
      </c>
      <c r="AC400" s="3" t="s">
        <v>70</v>
      </c>
      <c r="AD400" s="3" t="s">
        <v>418</v>
      </c>
      <c r="AE400" s="3" t="s">
        <v>548</v>
      </c>
      <c r="AF400" s="5" t="s">
        <v>557</v>
      </c>
      <c r="AG400" s="5" t="s">
        <v>415</v>
      </c>
    </row>
    <row r="401" spans="1:33" x14ac:dyDescent="0.3">
      <c r="A401">
        <v>398</v>
      </c>
      <c r="B401" s="59">
        <v>52.078642234660499</v>
      </c>
      <c r="C401" s="53">
        <v>9.72838550717087</v>
      </c>
      <c r="D401" s="24" t="s">
        <v>556</v>
      </c>
      <c r="E401" s="3" t="s">
        <v>555</v>
      </c>
      <c r="F401" s="7">
        <v>1</v>
      </c>
      <c r="G401" s="7">
        <v>31036</v>
      </c>
      <c r="H401" s="3" t="s">
        <v>548</v>
      </c>
      <c r="J401" s="3" t="s">
        <v>111</v>
      </c>
      <c r="K401" s="3" t="s">
        <v>102</v>
      </c>
      <c r="L401" s="3" t="s">
        <v>83</v>
      </c>
      <c r="M401" s="3">
        <v>1</v>
      </c>
      <c r="N401" s="3" t="s">
        <v>109</v>
      </c>
      <c r="O401" s="3">
        <v>50</v>
      </c>
      <c r="P401" s="3">
        <v>50</v>
      </c>
      <c r="Q401" s="3" t="s">
        <v>81</v>
      </c>
      <c r="S401" s="21">
        <v>2025</v>
      </c>
      <c r="T401" s="3">
        <f t="shared" si="155"/>
        <v>200</v>
      </c>
      <c r="U401" s="13" t="s">
        <v>155</v>
      </c>
      <c r="V401" s="13" t="s">
        <v>1831</v>
      </c>
      <c r="W401" s="21" t="s">
        <v>1832</v>
      </c>
      <c r="X401" s="19">
        <v>7200</v>
      </c>
      <c r="Z401" s="19">
        <f t="shared" si="156"/>
        <v>35000</v>
      </c>
      <c r="AA401" s="19">
        <f t="shared" si="157"/>
        <v>3000</v>
      </c>
      <c r="AB401" s="22">
        <f t="shared" si="150"/>
        <v>45200</v>
      </c>
      <c r="AC401" s="3" t="s">
        <v>70</v>
      </c>
      <c r="AD401" s="3" t="s">
        <v>418</v>
      </c>
      <c r="AE401" s="3" t="s">
        <v>548</v>
      </c>
      <c r="AF401" s="5" t="s">
        <v>554</v>
      </c>
      <c r="AG401" s="5" t="s">
        <v>415</v>
      </c>
    </row>
    <row r="402" spans="1:33" x14ac:dyDescent="0.3">
      <c r="A402">
        <v>399</v>
      </c>
      <c r="B402" s="59">
        <v>52.075912350913903</v>
      </c>
      <c r="C402" s="53">
        <v>9.7260466211266898</v>
      </c>
      <c r="D402" s="24" t="s">
        <v>553</v>
      </c>
      <c r="E402" s="3" t="s">
        <v>552</v>
      </c>
      <c r="G402" s="7">
        <v>31036</v>
      </c>
      <c r="H402" s="3" t="s">
        <v>548</v>
      </c>
      <c r="J402" s="3" t="s">
        <v>60</v>
      </c>
      <c r="K402" s="3" t="s">
        <v>59</v>
      </c>
      <c r="L402" s="3" t="s">
        <v>61</v>
      </c>
      <c r="M402" s="3">
        <v>2</v>
      </c>
      <c r="N402" s="3" t="s">
        <v>62</v>
      </c>
      <c r="O402" s="3">
        <v>11</v>
      </c>
      <c r="P402" s="3">
        <v>22</v>
      </c>
      <c r="Q402" s="3" t="s">
        <v>74</v>
      </c>
      <c r="S402" s="21">
        <v>2025</v>
      </c>
      <c r="T402" s="3">
        <f>M402*44</f>
        <v>88</v>
      </c>
      <c r="U402" s="13" t="s">
        <v>155</v>
      </c>
      <c r="V402" s="13" t="s">
        <v>1831</v>
      </c>
      <c r="W402" s="21" t="s">
        <v>1832</v>
      </c>
      <c r="X402" s="19">
        <v>4800</v>
      </c>
      <c r="Z402" s="19">
        <f t="shared" ref="Z402:Z418" si="158">M400*2800</f>
        <v>2800</v>
      </c>
      <c r="AA402" s="19">
        <f t="shared" ref="AA402:AA418" si="159">M402*1700</f>
        <v>3400</v>
      </c>
      <c r="AB402" s="22">
        <f t="shared" si="150"/>
        <v>11000</v>
      </c>
      <c r="AC402" s="3" t="s">
        <v>70</v>
      </c>
      <c r="AD402" s="3" t="s">
        <v>418</v>
      </c>
      <c r="AE402" s="3" t="s">
        <v>548</v>
      </c>
      <c r="AF402" s="5" t="s">
        <v>551</v>
      </c>
      <c r="AG402" s="5" t="s">
        <v>415</v>
      </c>
    </row>
    <row r="403" spans="1:33" x14ac:dyDescent="0.3">
      <c r="A403">
        <v>400</v>
      </c>
      <c r="B403" s="59">
        <v>52.078160890453901</v>
      </c>
      <c r="C403" s="53">
        <v>9.7254994505063692</v>
      </c>
      <c r="D403" s="24" t="s">
        <v>550</v>
      </c>
      <c r="E403" s="3" t="s">
        <v>549</v>
      </c>
      <c r="F403" s="7">
        <v>6</v>
      </c>
      <c r="G403" s="7">
        <v>31036</v>
      </c>
      <c r="H403" s="3" t="s">
        <v>548</v>
      </c>
      <c r="J403" s="3" t="s">
        <v>60</v>
      </c>
      <c r="K403" s="3" t="s">
        <v>59</v>
      </c>
      <c r="L403" s="3" t="s">
        <v>61</v>
      </c>
      <c r="M403" s="3">
        <v>1</v>
      </c>
      <c r="N403" s="3" t="s">
        <v>62</v>
      </c>
      <c r="O403" s="3">
        <v>3.7</v>
      </c>
      <c r="P403" s="3">
        <v>3.7</v>
      </c>
      <c r="Q403" s="3" t="s">
        <v>74</v>
      </c>
      <c r="S403" s="30" t="s">
        <v>80</v>
      </c>
      <c r="T403" s="67">
        <f>M403*14.6666</f>
        <v>14.666600000000001</v>
      </c>
      <c r="U403" s="29" t="s">
        <v>155</v>
      </c>
      <c r="V403" s="29"/>
      <c r="W403" s="30"/>
      <c r="X403" s="26"/>
      <c r="Y403" s="26"/>
      <c r="Z403" s="26"/>
      <c r="AA403" s="26"/>
      <c r="AB403" s="25">
        <f t="shared" si="150"/>
        <v>0</v>
      </c>
      <c r="AC403" s="3" t="s">
        <v>70</v>
      </c>
      <c r="AD403" s="3" t="s">
        <v>418</v>
      </c>
      <c r="AE403" s="3" t="s">
        <v>548</v>
      </c>
      <c r="AF403" s="5" t="s">
        <v>547</v>
      </c>
      <c r="AG403" s="5" t="s">
        <v>415</v>
      </c>
    </row>
    <row r="404" spans="1:33" x14ac:dyDescent="0.3">
      <c r="A404">
        <v>401</v>
      </c>
      <c r="B404" s="59">
        <v>52.079099561535102</v>
      </c>
      <c r="C404" s="53">
        <v>9.8489228095558996</v>
      </c>
      <c r="D404" s="24" t="s">
        <v>546</v>
      </c>
      <c r="E404" s="3" t="s">
        <v>541</v>
      </c>
      <c r="F404" s="7">
        <v>62</v>
      </c>
      <c r="G404" s="7">
        <v>31028</v>
      </c>
      <c r="H404" s="3" t="s">
        <v>424</v>
      </c>
      <c r="J404" s="3" t="s">
        <v>60</v>
      </c>
      <c r="K404" s="3" t="s">
        <v>59</v>
      </c>
      <c r="L404" s="3" t="s">
        <v>61</v>
      </c>
      <c r="M404" s="3">
        <v>2</v>
      </c>
      <c r="N404" s="3" t="s">
        <v>62</v>
      </c>
      <c r="O404" s="3">
        <v>22</v>
      </c>
      <c r="P404" s="3">
        <v>44</v>
      </c>
      <c r="Q404" s="3" t="s">
        <v>74</v>
      </c>
      <c r="S404" s="21">
        <v>2025</v>
      </c>
      <c r="T404" s="12">
        <f t="shared" ref="T404:T405" si="160">M404*88</f>
        <v>176</v>
      </c>
      <c r="U404" s="13" t="s">
        <v>155</v>
      </c>
      <c r="V404" s="13" t="s">
        <v>1831</v>
      </c>
      <c r="W404" s="21" t="s">
        <v>1832</v>
      </c>
      <c r="X404" s="19">
        <v>7200</v>
      </c>
      <c r="Z404" s="19">
        <f t="shared" si="158"/>
        <v>5600</v>
      </c>
      <c r="AA404" s="19">
        <f t="shared" si="159"/>
        <v>3400</v>
      </c>
      <c r="AB404" s="22">
        <f t="shared" si="150"/>
        <v>16200</v>
      </c>
      <c r="AC404" s="3" t="s">
        <v>70</v>
      </c>
      <c r="AD404" s="3" t="s">
        <v>418</v>
      </c>
      <c r="AE404" s="3" t="s">
        <v>540</v>
      </c>
      <c r="AF404" s="5" t="s">
        <v>545</v>
      </c>
      <c r="AG404" s="5" t="s">
        <v>415</v>
      </c>
    </row>
    <row r="405" spans="1:33" x14ac:dyDescent="0.3">
      <c r="A405">
        <v>402</v>
      </c>
      <c r="B405" s="59">
        <v>52.078951204074201</v>
      </c>
      <c r="C405" s="53">
        <v>9.8470720853072393</v>
      </c>
      <c r="D405" s="24" t="s">
        <v>544</v>
      </c>
      <c r="E405" s="3" t="s">
        <v>541</v>
      </c>
      <c r="F405" s="7">
        <v>39</v>
      </c>
      <c r="G405" s="7">
        <v>31028</v>
      </c>
      <c r="H405" s="3" t="s">
        <v>424</v>
      </c>
      <c r="J405" s="3" t="s">
        <v>60</v>
      </c>
      <c r="K405" s="3" t="s">
        <v>536</v>
      </c>
      <c r="L405" s="3" t="s">
        <v>61</v>
      </c>
      <c r="M405" s="3">
        <v>2</v>
      </c>
      <c r="N405" s="3" t="s">
        <v>62</v>
      </c>
      <c r="O405" s="3">
        <v>22</v>
      </c>
      <c r="P405" s="3">
        <v>44</v>
      </c>
      <c r="Q405" s="3" t="s">
        <v>74</v>
      </c>
      <c r="S405" s="21">
        <v>2025</v>
      </c>
      <c r="T405" s="12">
        <f t="shared" si="160"/>
        <v>176</v>
      </c>
      <c r="U405" s="13" t="s">
        <v>155</v>
      </c>
      <c r="V405" s="13" t="s">
        <v>1831</v>
      </c>
      <c r="W405" s="21" t="s">
        <v>1832</v>
      </c>
      <c r="X405" s="19">
        <v>7200</v>
      </c>
      <c r="Z405" s="19">
        <f t="shared" si="158"/>
        <v>2800</v>
      </c>
      <c r="AA405" s="19">
        <f t="shared" si="159"/>
        <v>3400</v>
      </c>
      <c r="AB405" s="22">
        <f t="shared" si="150"/>
        <v>13400</v>
      </c>
      <c r="AC405" s="3" t="s">
        <v>70</v>
      </c>
      <c r="AD405" s="3" t="s">
        <v>418</v>
      </c>
      <c r="AE405" s="3" t="s">
        <v>540</v>
      </c>
      <c r="AF405" s="5" t="s">
        <v>543</v>
      </c>
      <c r="AG405" s="5" t="s">
        <v>415</v>
      </c>
    </row>
    <row r="406" spans="1:33" x14ac:dyDescent="0.3">
      <c r="A406">
        <v>403</v>
      </c>
      <c r="B406" s="54">
        <v>52.082294072051802</v>
      </c>
      <c r="C406" s="53">
        <v>9.8444059694928292</v>
      </c>
      <c r="D406" s="24" t="s">
        <v>542</v>
      </c>
      <c r="E406" t="s">
        <v>541</v>
      </c>
      <c r="G406" s="11">
        <v>31028</v>
      </c>
      <c r="H406" t="s">
        <v>424</v>
      </c>
      <c r="I406"/>
      <c r="J406" t="s">
        <v>60</v>
      </c>
      <c r="K406" t="s">
        <v>75</v>
      </c>
      <c r="L406" t="s">
        <v>61</v>
      </c>
      <c r="M406">
        <v>1</v>
      </c>
      <c r="N406" t="s">
        <v>62</v>
      </c>
      <c r="O406">
        <v>11</v>
      </c>
      <c r="P406" s="3">
        <v>11</v>
      </c>
      <c r="Q406" s="3" t="s">
        <v>74</v>
      </c>
      <c r="S406" s="20">
        <v>2028</v>
      </c>
      <c r="T406" s="3">
        <f t="shared" ref="T406:T411" si="161">M406*44</f>
        <v>44</v>
      </c>
      <c r="U406" s="13" t="s">
        <v>155</v>
      </c>
      <c r="V406" s="13" t="s">
        <v>1831</v>
      </c>
      <c r="W406" s="21" t="s">
        <v>1832</v>
      </c>
      <c r="X406" s="19">
        <v>4800</v>
      </c>
      <c r="Z406" s="19">
        <f t="shared" si="158"/>
        <v>5600</v>
      </c>
      <c r="AA406" s="19">
        <f t="shared" si="159"/>
        <v>1700</v>
      </c>
      <c r="AB406" s="22">
        <f t="shared" si="150"/>
        <v>12100</v>
      </c>
      <c r="AC406" t="s">
        <v>70</v>
      </c>
      <c r="AD406" t="s">
        <v>418</v>
      </c>
      <c r="AE406" t="s">
        <v>540</v>
      </c>
      <c r="AF406" s="5" t="s">
        <v>539</v>
      </c>
      <c r="AG406" s="6" t="s">
        <v>415</v>
      </c>
    </row>
    <row r="407" spans="1:33" x14ac:dyDescent="0.3">
      <c r="A407">
        <v>404</v>
      </c>
      <c r="B407" s="54">
        <v>51.999624415998298</v>
      </c>
      <c r="C407" s="53">
        <v>9.6618697108093095</v>
      </c>
      <c r="D407" s="24" t="s">
        <v>538</v>
      </c>
      <c r="E407" t="s">
        <v>537</v>
      </c>
      <c r="F407" s="7">
        <v>1</v>
      </c>
      <c r="G407" s="11">
        <v>31089</v>
      </c>
      <c r="H407" t="s">
        <v>419</v>
      </c>
      <c r="I407"/>
      <c r="J407" t="s">
        <v>60</v>
      </c>
      <c r="K407" t="s">
        <v>536</v>
      </c>
      <c r="L407" t="s">
        <v>61</v>
      </c>
      <c r="M407">
        <v>4</v>
      </c>
      <c r="N407" t="s">
        <v>62</v>
      </c>
      <c r="O407">
        <v>11</v>
      </c>
      <c r="P407" s="3">
        <v>44</v>
      </c>
      <c r="Q407" s="3" t="s">
        <v>74</v>
      </c>
      <c r="S407" s="20">
        <v>2028</v>
      </c>
      <c r="T407" s="3">
        <f t="shared" si="161"/>
        <v>176</v>
      </c>
      <c r="U407" s="13" t="s">
        <v>155</v>
      </c>
      <c r="V407" s="13" t="s">
        <v>1831</v>
      </c>
      <c r="W407" s="21" t="s">
        <v>1832</v>
      </c>
      <c r="X407" s="19">
        <v>7200</v>
      </c>
      <c r="Z407" s="19">
        <f t="shared" si="158"/>
        <v>5600</v>
      </c>
      <c r="AA407" s="19">
        <f t="shared" si="159"/>
        <v>6800</v>
      </c>
      <c r="AB407" s="22">
        <f t="shared" si="150"/>
        <v>19600</v>
      </c>
      <c r="AC407" t="s">
        <v>70</v>
      </c>
      <c r="AD407" t="s">
        <v>418</v>
      </c>
      <c r="AE407" t="s">
        <v>532</v>
      </c>
      <c r="AF407" s="5" t="s">
        <v>535</v>
      </c>
      <c r="AG407" s="6" t="s">
        <v>415</v>
      </c>
    </row>
    <row r="408" spans="1:33" x14ac:dyDescent="0.3">
      <c r="A408">
        <v>405</v>
      </c>
      <c r="B408" s="54">
        <v>51.990330662347397</v>
      </c>
      <c r="C408" s="53">
        <v>9.6525496853960604</v>
      </c>
      <c r="D408" s="24" t="s">
        <v>534</v>
      </c>
      <c r="E408" t="s">
        <v>533</v>
      </c>
      <c r="G408" s="11">
        <v>31089</v>
      </c>
      <c r="H408" t="s">
        <v>419</v>
      </c>
      <c r="I408"/>
      <c r="J408" t="s">
        <v>60</v>
      </c>
      <c r="K408" t="s">
        <v>59</v>
      </c>
      <c r="L408" t="s">
        <v>61</v>
      </c>
      <c r="M408">
        <v>1</v>
      </c>
      <c r="N408" t="s">
        <v>62</v>
      </c>
      <c r="O408">
        <v>11</v>
      </c>
      <c r="P408" s="3">
        <v>11</v>
      </c>
      <c r="Q408" s="3" t="s">
        <v>74</v>
      </c>
      <c r="S408" s="20">
        <v>2025</v>
      </c>
      <c r="T408" s="3">
        <f t="shared" si="161"/>
        <v>44</v>
      </c>
      <c r="U408" s="13" t="s">
        <v>155</v>
      </c>
      <c r="V408" s="13" t="s">
        <v>1831</v>
      </c>
      <c r="W408" s="21" t="s">
        <v>1832</v>
      </c>
      <c r="X408" s="19">
        <v>4800</v>
      </c>
      <c r="Z408" s="19">
        <f t="shared" si="158"/>
        <v>2800</v>
      </c>
      <c r="AA408" s="19">
        <f t="shared" si="159"/>
        <v>1700</v>
      </c>
      <c r="AB408" s="22">
        <f t="shared" si="150"/>
        <v>9300</v>
      </c>
      <c r="AC408" t="s">
        <v>70</v>
      </c>
      <c r="AD408" t="s">
        <v>418</v>
      </c>
      <c r="AE408" t="s">
        <v>532</v>
      </c>
      <c r="AF408" s="5" t="s">
        <v>531</v>
      </c>
      <c r="AG408" s="6" t="s">
        <v>415</v>
      </c>
    </row>
    <row r="409" spans="1:33" x14ac:dyDescent="0.3">
      <c r="A409">
        <v>406</v>
      </c>
      <c r="B409" s="54">
        <v>52.084421363718</v>
      </c>
      <c r="C409" s="53">
        <v>9.7749106101865202</v>
      </c>
      <c r="D409" s="24" t="s">
        <v>475</v>
      </c>
      <c r="E409" t="s">
        <v>474</v>
      </c>
      <c r="F409" s="7">
        <v>3</v>
      </c>
      <c r="G409" s="11">
        <v>31028</v>
      </c>
      <c r="H409" t="s">
        <v>424</v>
      </c>
      <c r="I409" t="s">
        <v>473</v>
      </c>
      <c r="J409" t="s">
        <v>60</v>
      </c>
      <c r="K409" t="s">
        <v>292</v>
      </c>
      <c r="L409" t="s">
        <v>61</v>
      </c>
      <c r="M409">
        <v>4</v>
      </c>
      <c r="N409" t="s">
        <v>62</v>
      </c>
      <c r="O409">
        <v>11</v>
      </c>
      <c r="P409" s="3">
        <v>44</v>
      </c>
      <c r="Q409" s="3" t="s">
        <v>74</v>
      </c>
      <c r="S409" s="20">
        <v>2028</v>
      </c>
      <c r="T409" s="3">
        <f t="shared" si="161"/>
        <v>176</v>
      </c>
      <c r="U409" s="13" t="s">
        <v>155</v>
      </c>
      <c r="V409" s="13" t="s">
        <v>1831</v>
      </c>
      <c r="W409" s="21" t="s">
        <v>1832</v>
      </c>
      <c r="X409" s="19">
        <v>7200</v>
      </c>
      <c r="Z409" s="19">
        <f t="shared" si="158"/>
        <v>11200</v>
      </c>
      <c r="AA409" s="19">
        <f t="shared" si="159"/>
        <v>6800</v>
      </c>
      <c r="AB409" s="22">
        <f t="shared" si="150"/>
        <v>25200</v>
      </c>
      <c r="AC409" t="s">
        <v>70</v>
      </c>
      <c r="AD409" t="s">
        <v>418</v>
      </c>
      <c r="AE409" t="s">
        <v>468</v>
      </c>
      <c r="AF409" s="5" t="s">
        <v>530</v>
      </c>
      <c r="AG409" s="6" t="s">
        <v>415</v>
      </c>
    </row>
    <row r="410" spans="1:33" x14ac:dyDescent="0.3">
      <c r="A410">
        <v>407</v>
      </c>
      <c r="B410" s="54">
        <v>52.085614656639599</v>
      </c>
      <c r="C410" s="53">
        <v>9.7747389488192393</v>
      </c>
      <c r="D410" s="24" t="s">
        <v>529</v>
      </c>
      <c r="E410" t="s">
        <v>495</v>
      </c>
      <c r="F410" s="7">
        <v>16</v>
      </c>
      <c r="G410" s="11">
        <v>31028</v>
      </c>
      <c r="H410" t="s">
        <v>424</v>
      </c>
      <c r="I410" t="s">
        <v>469</v>
      </c>
      <c r="J410" t="s">
        <v>60</v>
      </c>
      <c r="K410" t="s">
        <v>244</v>
      </c>
      <c r="L410" t="s">
        <v>61</v>
      </c>
      <c r="M410">
        <v>4</v>
      </c>
      <c r="N410" t="s">
        <v>62</v>
      </c>
      <c r="O410">
        <v>11</v>
      </c>
      <c r="P410" s="3">
        <v>44</v>
      </c>
      <c r="Q410" s="3" t="s">
        <v>74</v>
      </c>
      <c r="S410" s="20">
        <v>2028</v>
      </c>
      <c r="T410" s="3">
        <f t="shared" si="161"/>
        <v>176</v>
      </c>
      <c r="U410" s="13" t="s">
        <v>155</v>
      </c>
      <c r="V410" s="13" t="s">
        <v>1831</v>
      </c>
      <c r="W410" s="21" t="s">
        <v>1832</v>
      </c>
      <c r="X410" s="19">
        <v>7200</v>
      </c>
      <c r="Z410" s="19">
        <f t="shared" si="158"/>
        <v>2800</v>
      </c>
      <c r="AA410" s="19">
        <f t="shared" si="159"/>
        <v>6800</v>
      </c>
      <c r="AB410" s="22">
        <f t="shared" si="150"/>
        <v>16800</v>
      </c>
      <c r="AC410" t="s">
        <v>70</v>
      </c>
      <c r="AD410" t="s">
        <v>418</v>
      </c>
      <c r="AE410" t="s">
        <v>468</v>
      </c>
      <c r="AF410" s="5" t="s">
        <v>528</v>
      </c>
      <c r="AG410" s="6" t="s">
        <v>415</v>
      </c>
    </row>
    <row r="411" spans="1:33" x14ac:dyDescent="0.3">
      <c r="A411">
        <v>408</v>
      </c>
      <c r="B411" s="54">
        <v>52.0859311046583</v>
      </c>
      <c r="C411" s="53">
        <v>9.7744492702619308</v>
      </c>
      <c r="D411" s="24" t="s">
        <v>527</v>
      </c>
      <c r="E411" t="s">
        <v>524</v>
      </c>
      <c r="F411" s="7">
        <v>1</v>
      </c>
      <c r="G411" s="11">
        <v>31028</v>
      </c>
      <c r="H411" t="s">
        <v>424</v>
      </c>
      <c r="I411"/>
      <c r="J411" t="s">
        <v>60</v>
      </c>
      <c r="K411" t="s">
        <v>59</v>
      </c>
      <c r="L411" t="s">
        <v>61</v>
      </c>
      <c r="M411">
        <v>4</v>
      </c>
      <c r="N411" t="s">
        <v>62</v>
      </c>
      <c r="O411">
        <v>11</v>
      </c>
      <c r="P411" s="3">
        <v>44</v>
      </c>
      <c r="Q411" s="3" t="s">
        <v>74</v>
      </c>
      <c r="S411" s="20">
        <v>2030</v>
      </c>
      <c r="T411" s="3">
        <f t="shared" si="161"/>
        <v>176</v>
      </c>
      <c r="U411" s="13" t="s">
        <v>155</v>
      </c>
      <c r="V411" s="13" t="s">
        <v>1831</v>
      </c>
      <c r="W411" s="21" t="s">
        <v>1832</v>
      </c>
      <c r="X411" s="19">
        <v>7200</v>
      </c>
      <c r="Z411" s="19">
        <f t="shared" si="158"/>
        <v>11200</v>
      </c>
      <c r="AA411" s="19">
        <f t="shared" si="159"/>
        <v>6800</v>
      </c>
      <c r="AB411" s="22">
        <f t="shared" si="150"/>
        <v>25200</v>
      </c>
      <c r="AC411" t="s">
        <v>70</v>
      </c>
      <c r="AD411" t="s">
        <v>418</v>
      </c>
      <c r="AE411" t="s">
        <v>468</v>
      </c>
      <c r="AF411" s="5" t="s">
        <v>526</v>
      </c>
      <c r="AG411" s="6" t="s">
        <v>415</v>
      </c>
    </row>
    <row r="412" spans="1:33" x14ac:dyDescent="0.3">
      <c r="A412">
        <v>409</v>
      </c>
      <c r="B412" s="54">
        <v>52.085614656639599</v>
      </c>
      <c r="C412" s="53">
        <v>9.7762195281121098</v>
      </c>
      <c r="D412" s="24" t="s">
        <v>471</v>
      </c>
      <c r="E412" t="s">
        <v>495</v>
      </c>
      <c r="F412" s="7">
        <v>7</v>
      </c>
      <c r="G412" s="11">
        <v>31028</v>
      </c>
      <c r="H412" t="s">
        <v>424</v>
      </c>
      <c r="I412"/>
      <c r="J412" t="s">
        <v>239</v>
      </c>
      <c r="K412" t="s">
        <v>59</v>
      </c>
      <c r="L412" t="s">
        <v>61</v>
      </c>
      <c r="M412">
        <v>12</v>
      </c>
      <c r="N412" t="s">
        <v>62</v>
      </c>
      <c r="O412">
        <v>3.7</v>
      </c>
      <c r="P412" s="3">
        <v>44.400000000000006</v>
      </c>
      <c r="Q412" s="3" t="s">
        <v>74</v>
      </c>
      <c r="S412" s="20">
        <v>2025</v>
      </c>
      <c r="T412" s="68">
        <f t="shared" ref="T412:T413" si="162">M412*14.6666</f>
        <v>175.9992</v>
      </c>
      <c r="U412" s="13" t="s">
        <v>155</v>
      </c>
      <c r="V412" s="13" t="s">
        <v>1831</v>
      </c>
      <c r="W412" s="21" t="s">
        <v>1832</v>
      </c>
      <c r="X412" s="19">
        <v>7200</v>
      </c>
      <c r="Z412" s="19">
        <f t="shared" si="158"/>
        <v>11200</v>
      </c>
      <c r="AA412" s="19">
        <f t="shared" si="159"/>
        <v>20400</v>
      </c>
      <c r="AB412" s="22">
        <f t="shared" si="150"/>
        <v>38800</v>
      </c>
      <c r="AC412" t="s">
        <v>70</v>
      </c>
      <c r="AD412" t="s">
        <v>418</v>
      </c>
      <c r="AE412" t="s">
        <v>468</v>
      </c>
      <c r="AF412" s="5" t="s">
        <v>525</v>
      </c>
      <c r="AG412" s="6" t="s">
        <v>415</v>
      </c>
    </row>
    <row r="413" spans="1:33" x14ac:dyDescent="0.3">
      <c r="A413">
        <v>410</v>
      </c>
      <c r="B413" s="54">
        <v>52.085660805448697</v>
      </c>
      <c r="C413" s="53">
        <v>9.7742132358819092</v>
      </c>
      <c r="D413" s="24" t="s">
        <v>471</v>
      </c>
      <c r="E413" t="s">
        <v>524</v>
      </c>
      <c r="F413" s="7">
        <v>0</v>
      </c>
      <c r="G413" s="11">
        <v>31028</v>
      </c>
      <c r="H413" t="s">
        <v>424</v>
      </c>
      <c r="I413" t="s">
        <v>469</v>
      </c>
      <c r="J413" t="s">
        <v>239</v>
      </c>
      <c r="K413" t="s">
        <v>59</v>
      </c>
      <c r="L413" t="s">
        <v>61</v>
      </c>
      <c r="M413">
        <v>12</v>
      </c>
      <c r="N413" t="s">
        <v>62</v>
      </c>
      <c r="O413">
        <v>3.7</v>
      </c>
      <c r="P413" s="3">
        <v>44.400000000000006</v>
      </c>
      <c r="Q413" s="3" t="s">
        <v>74</v>
      </c>
      <c r="S413" s="20">
        <v>2025</v>
      </c>
      <c r="T413" s="68">
        <f t="shared" si="162"/>
        <v>175.9992</v>
      </c>
      <c r="U413" s="13" t="s">
        <v>155</v>
      </c>
      <c r="V413" s="13" t="s">
        <v>1831</v>
      </c>
      <c r="W413" s="21" t="s">
        <v>1832</v>
      </c>
      <c r="X413" s="19">
        <v>7200</v>
      </c>
      <c r="Z413" s="19">
        <f t="shared" si="158"/>
        <v>11200</v>
      </c>
      <c r="AA413" s="19">
        <f t="shared" si="159"/>
        <v>20400</v>
      </c>
      <c r="AB413" s="22">
        <f t="shared" si="150"/>
        <v>38800</v>
      </c>
      <c r="AC413" t="s">
        <v>70</v>
      </c>
      <c r="AD413" t="s">
        <v>418</v>
      </c>
      <c r="AE413" t="s">
        <v>468</v>
      </c>
      <c r="AF413" s="5" t="s">
        <v>523</v>
      </c>
      <c r="AG413" s="6" t="s">
        <v>415</v>
      </c>
    </row>
    <row r="414" spans="1:33" x14ac:dyDescent="0.3">
      <c r="A414">
        <v>411</v>
      </c>
      <c r="B414" s="54">
        <v>52.084177426982997</v>
      </c>
      <c r="C414" s="53">
        <v>9.7782043626714099</v>
      </c>
      <c r="D414" s="24" t="s">
        <v>471</v>
      </c>
      <c r="E414" t="s">
        <v>522</v>
      </c>
      <c r="F414" s="7">
        <v>0</v>
      </c>
      <c r="G414" s="11">
        <v>31028</v>
      </c>
      <c r="H414" t="s">
        <v>424</v>
      </c>
      <c r="I414" t="s">
        <v>469</v>
      </c>
      <c r="J414" t="s">
        <v>60</v>
      </c>
      <c r="K414" t="s">
        <v>59</v>
      </c>
      <c r="L414" t="s">
        <v>61</v>
      </c>
      <c r="M414">
        <v>4</v>
      </c>
      <c r="N414" t="s">
        <v>62</v>
      </c>
      <c r="O414">
        <v>11</v>
      </c>
      <c r="P414" s="3">
        <v>44</v>
      </c>
      <c r="Q414" s="3" t="s">
        <v>74</v>
      </c>
      <c r="S414" s="20">
        <v>2028</v>
      </c>
      <c r="T414" s="3">
        <f t="shared" ref="T414:T416" si="163">M414*44</f>
        <v>176</v>
      </c>
      <c r="U414" s="13" t="s">
        <v>155</v>
      </c>
      <c r="V414" s="13" t="s">
        <v>1831</v>
      </c>
      <c r="W414" s="21" t="s">
        <v>1832</v>
      </c>
      <c r="X414" s="19">
        <v>7200</v>
      </c>
      <c r="Z414" s="19">
        <f t="shared" si="158"/>
        <v>33600</v>
      </c>
      <c r="AA414" s="19">
        <f t="shared" si="159"/>
        <v>6800</v>
      </c>
      <c r="AB414" s="22">
        <f t="shared" si="150"/>
        <v>47600</v>
      </c>
      <c r="AC414" t="s">
        <v>70</v>
      </c>
      <c r="AD414" t="s">
        <v>418</v>
      </c>
      <c r="AE414" t="s">
        <v>468</v>
      </c>
      <c r="AF414" s="5" t="s">
        <v>521</v>
      </c>
      <c r="AG414" s="6" t="s">
        <v>415</v>
      </c>
    </row>
    <row r="415" spans="1:33" x14ac:dyDescent="0.3">
      <c r="A415">
        <v>412</v>
      </c>
      <c r="B415" s="54">
        <v>52.081770952556496</v>
      </c>
      <c r="C415" s="53">
        <v>9.7768847158433303</v>
      </c>
      <c r="D415" s="24" t="s">
        <v>471</v>
      </c>
      <c r="E415" t="s">
        <v>470</v>
      </c>
      <c r="F415" s="7">
        <v>25</v>
      </c>
      <c r="G415" s="11">
        <v>31028</v>
      </c>
      <c r="H415" t="s">
        <v>424</v>
      </c>
      <c r="I415" t="s">
        <v>469</v>
      </c>
      <c r="J415" t="s">
        <v>60</v>
      </c>
      <c r="K415" t="s">
        <v>59</v>
      </c>
      <c r="L415" t="s">
        <v>61</v>
      </c>
      <c r="M415">
        <v>4</v>
      </c>
      <c r="N415" t="s">
        <v>62</v>
      </c>
      <c r="O415">
        <v>11</v>
      </c>
      <c r="P415" s="3">
        <v>44</v>
      </c>
      <c r="Q415" s="3" t="s">
        <v>74</v>
      </c>
      <c r="S415" s="20">
        <v>2030</v>
      </c>
      <c r="T415" s="3">
        <f t="shared" si="163"/>
        <v>176</v>
      </c>
      <c r="U415" s="13" t="s">
        <v>155</v>
      </c>
      <c r="V415" s="13" t="s">
        <v>1831</v>
      </c>
      <c r="W415" s="21" t="s">
        <v>1832</v>
      </c>
      <c r="X415" s="19">
        <v>7200</v>
      </c>
      <c r="Z415" s="19">
        <f t="shared" si="158"/>
        <v>33600</v>
      </c>
      <c r="AA415" s="19">
        <f t="shared" si="159"/>
        <v>6800</v>
      </c>
      <c r="AB415" s="22">
        <f t="shared" si="150"/>
        <v>47600</v>
      </c>
      <c r="AC415" t="s">
        <v>70</v>
      </c>
      <c r="AD415" t="s">
        <v>418</v>
      </c>
      <c r="AE415" t="s">
        <v>468</v>
      </c>
      <c r="AF415" s="5" t="s">
        <v>520</v>
      </c>
      <c r="AG415" s="6" t="s">
        <v>415</v>
      </c>
    </row>
    <row r="416" spans="1:33" x14ac:dyDescent="0.3">
      <c r="A416">
        <v>413</v>
      </c>
      <c r="B416" s="54">
        <v>52.082532360363601</v>
      </c>
      <c r="C416" s="53">
        <v>9.7708931563992394</v>
      </c>
      <c r="D416" s="24" t="s">
        <v>519</v>
      </c>
      <c r="E416" t="s">
        <v>518</v>
      </c>
      <c r="F416" s="7">
        <v>0</v>
      </c>
      <c r="G416" s="11">
        <v>31028</v>
      </c>
      <c r="H416" t="s">
        <v>424</v>
      </c>
      <c r="I416" t="s">
        <v>469</v>
      </c>
      <c r="J416" t="s">
        <v>60</v>
      </c>
      <c r="K416" t="s">
        <v>59</v>
      </c>
      <c r="L416" t="s">
        <v>61</v>
      </c>
      <c r="M416">
        <v>4</v>
      </c>
      <c r="N416" t="s">
        <v>62</v>
      </c>
      <c r="O416">
        <v>11</v>
      </c>
      <c r="P416" s="3">
        <v>44</v>
      </c>
      <c r="Q416" s="3" t="s">
        <v>74</v>
      </c>
      <c r="S416" s="20">
        <v>2030</v>
      </c>
      <c r="T416" s="3">
        <f t="shared" si="163"/>
        <v>176</v>
      </c>
      <c r="U416" s="13" t="s">
        <v>155</v>
      </c>
      <c r="V416" s="13" t="s">
        <v>1831</v>
      </c>
      <c r="W416" s="21" t="s">
        <v>1832</v>
      </c>
      <c r="X416" s="19">
        <v>7200</v>
      </c>
      <c r="Z416" s="19">
        <f t="shared" si="158"/>
        <v>11200</v>
      </c>
      <c r="AA416" s="19">
        <f t="shared" si="159"/>
        <v>6800</v>
      </c>
      <c r="AB416" s="22">
        <f t="shared" si="150"/>
        <v>25200</v>
      </c>
      <c r="AC416" t="s">
        <v>70</v>
      </c>
      <c r="AD416" t="s">
        <v>418</v>
      </c>
      <c r="AE416" t="s">
        <v>468</v>
      </c>
      <c r="AF416" s="5" t="s">
        <v>517</v>
      </c>
      <c r="AG416" s="6" t="s">
        <v>415</v>
      </c>
    </row>
    <row r="417" spans="1:33" x14ac:dyDescent="0.3">
      <c r="A417">
        <v>414</v>
      </c>
      <c r="B417" s="54">
        <v>52.081952159764903</v>
      </c>
      <c r="C417" s="53">
        <v>9.7705391048292007</v>
      </c>
      <c r="D417" s="24" t="s">
        <v>516</v>
      </c>
      <c r="E417" t="s">
        <v>515</v>
      </c>
      <c r="F417" s="7">
        <v>1</v>
      </c>
      <c r="G417" s="11">
        <v>31028</v>
      </c>
      <c r="H417" t="s">
        <v>424</v>
      </c>
      <c r="I417"/>
      <c r="J417" t="s">
        <v>60</v>
      </c>
      <c r="K417" t="s">
        <v>59</v>
      </c>
      <c r="L417" t="s">
        <v>61</v>
      </c>
      <c r="M417">
        <v>1</v>
      </c>
      <c r="N417" t="s">
        <v>62</v>
      </c>
      <c r="O417">
        <v>22</v>
      </c>
      <c r="P417" s="3">
        <v>22</v>
      </c>
      <c r="Q417" s="3" t="s">
        <v>74</v>
      </c>
      <c r="S417" s="20">
        <v>2030</v>
      </c>
      <c r="T417" s="12">
        <f t="shared" ref="T417:T418" si="164">M417*88</f>
        <v>88</v>
      </c>
      <c r="U417" s="13" t="s">
        <v>155</v>
      </c>
      <c r="V417" s="13" t="s">
        <v>1831</v>
      </c>
      <c r="W417" s="21" t="s">
        <v>1832</v>
      </c>
      <c r="X417" s="19">
        <v>4800</v>
      </c>
      <c r="Z417" s="19">
        <f t="shared" si="158"/>
        <v>11200</v>
      </c>
      <c r="AA417" s="19">
        <f t="shared" si="159"/>
        <v>1700</v>
      </c>
      <c r="AB417" s="22">
        <f t="shared" si="150"/>
        <v>17700</v>
      </c>
      <c r="AC417" t="s">
        <v>70</v>
      </c>
      <c r="AD417" t="s">
        <v>418</v>
      </c>
      <c r="AE417" t="s">
        <v>468</v>
      </c>
      <c r="AF417" s="5" t="s">
        <v>514</v>
      </c>
      <c r="AG417" s="6" t="s">
        <v>415</v>
      </c>
    </row>
    <row r="418" spans="1:33" x14ac:dyDescent="0.3">
      <c r="A418">
        <v>415</v>
      </c>
      <c r="B418" s="54">
        <v>52.082894981895002</v>
      </c>
      <c r="C418" s="53">
        <v>9.7650459409049901</v>
      </c>
      <c r="D418" s="24" t="s">
        <v>513</v>
      </c>
      <c r="E418" t="s">
        <v>497</v>
      </c>
      <c r="G418" s="11">
        <v>31028</v>
      </c>
      <c r="H418" t="s">
        <v>424</v>
      </c>
      <c r="I418"/>
      <c r="J418" t="s">
        <v>111</v>
      </c>
      <c r="K418" t="s">
        <v>59</v>
      </c>
      <c r="L418" t="s">
        <v>61</v>
      </c>
      <c r="M418">
        <v>2</v>
      </c>
      <c r="N418" t="s">
        <v>62</v>
      </c>
      <c r="O418">
        <v>22</v>
      </c>
      <c r="P418" s="3">
        <v>44</v>
      </c>
      <c r="Q418" s="3" t="s">
        <v>74</v>
      </c>
      <c r="S418" s="20">
        <v>2030</v>
      </c>
      <c r="T418" s="12">
        <f t="shared" si="164"/>
        <v>176</v>
      </c>
      <c r="U418" s="13" t="s">
        <v>155</v>
      </c>
      <c r="V418" s="13" t="s">
        <v>1831</v>
      </c>
      <c r="W418" s="21" t="s">
        <v>1832</v>
      </c>
      <c r="X418" s="19">
        <v>7200</v>
      </c>
      <c r="Z418" s="19">
        <f t="shared" si="158"/>
        <v>11200</v>
      </c>
      <c r="AA418" s="19">
        <f t="shared" si="159"/>
        <v>3400</v>
      </c>
      <c r="AB418" s="22">
        <f t="shared" si="150"/>
        <v>21800</v>
      </c>
      <c r="AC418" t="s">
        <v>70</v>
      </c>
      <c r="AD418" t="s">
        <v>418</v>
      </c>
      <c r="AE418" t="s">
        <v>468</v>
      </c>
      <c r="AF418" s="5" t="s">
        <v>512</v>
      </c>
      <c r="AG418" s="6" t="s">
        <v>415</v>
      </c>
    </row>
    <row r="419" spans="1:33" x14ac:dyDescent="0.3">
      <c r="A419">
        <v>416</v>
      </c>
      <c r="B419" s="54">
        <v>52.084727823930898</v>
      </c>
      <c r="C419" s="53">
        <v>9.7680392860702003</v>
      </c>
      <c r="D419" s="24" t="s">
        <v>511</v>
      </c>
      <c r="E419" t="s">
        <v>477</v>
      </c>
      <c r="F419" s="7">
        <v>17</v>
      </c>
      <c r="G419" s="11">
        <v>31028</v>
      </c>
      <c r="H419" t="s">
        <v>424</v>
      </c>
      <c r="I419"/>
      <c r="J419" t="s">
        <v>111</v>
      </c>
      <c r="K419" t="s">
        <v>102</v>
      </c>
      <c r="L419" t="s">
        <v>83</v>
      </c>
      <c r="M419">
        <v>1</v>
      </c>
      <c r="N419" t="s">
        <v>109</v>
      </c>
      <c r="O419">
        <v>50</v>
      </c>
      <c r="P419" s="3">
        <v>50</v>
      </c>
      <c r="Q419" s="3" t="s">
        <v>81</v>
      </c>
      <c r="S419" s="20">
        <v>2028</v>
      </c>
      <c r="T419" s="3">
        <f t="shared" ref="T419:T420" si="165">M419*200</f>
        <v>200</v>
      </c>
      <c r="U419" s="13" t="s">
        <v>155</v>
      </c>
      <c r="V419" s="13" t="s">
        <v>1831</v>
      </c>
      <c r="W419" s="21" t="s">
        <v>1832</v>
      </c>
      <c r="X419" s="19">
        <v>7200</v>
      </c>
      <c r="Z419" s="19">
        <f t="shared" ref="Z419:Z420" si="166">M419*35000</f>
        <v>35000</v>
      </c>
      <c r="AA419" s="19">
        <f t="shared" ref="AA419:AA420" si="167">M419*3000</f>
        <v>3000</v>
      </c>
      <c r="AB419" s="22">
        <f t="shared" si="150"/>
        <v>45200</v>
      </c>
      <c r="AC419" t="s">
        <v>70</v>
      </c>
      <c r="AD419" t="s">
        <v>418</v>
      </c>
      <c r="AE419" t="s">
        <v>468</v>
      </c>
      <c r="AF419" s="5" t="s">
        <v>510</v>
      </c>
      <c r="AG419" s="6" t="s">
        <v>415</v>
      </c>
    </row>
    <row r="420" spans="1:33" x14ac:dyDescent="0.3">
      <c r="A420">
        <v>417</v>
      </c>
      <c r="B420" s="54">
        <v>52.086310073068503</v>
      </c>
      <c r="C420" s="53">
        <v>9.7852912543096409</v>
      </c>
      <c r="D420" s="24" t="s">
        <v>509</v>
      </c>
      <c r="E420" t="s">
        <v>488</v>
      </c>
      <c r="G420" s="11">
        <v>31028</v>
      </c>
      <c r="H420" t="s">
        <v>424</v>
      </c>
      <c r="I420"/>
      <c r="J420" t="s">
        <v>111</v>
      </c>
      <c r="K420" t="s">
        <v>102</v>
      </c>
      <c r="L420" t="s">
        <v>83</v>
      </c>
      <c r="M420">
        <v>1</v>
      </c>
      <c r="N420" t="s">
        <v>109</v>
      </c>
      <c r="O420">
        <v>50</v>
      </c>
      <c r="P420" s="3">
        <v>50</v>
      </c>
      <c r="Q420" s="3" t="s">
        <v>81</v>
      </c>
      <c r="S420" s="20">
        <v>2025</v>
      </c>
      <c r="T420" s="3">
        <f t="shared" si="165"/>
        <v>200</v>
      </c>
      <c r="U420" s="13" t="s">
        <v>155</v>
      </c>
      <c r="V420" s="13" t="s">
        <v>1831</v>
      </c>
      <c r="W420" s="21" t="s">
        <v>1832</v>
      </c>
      <c r="X420" s="19">
        <v>7200</v>
      </c>
      <c r="Z420" s="19">
        <f t="shared" si="166"/>
        <v>35000</v>
      </c>
      <c r="AA420" s="19">
        <f t="shared" si="167"/>
        <v>3000</v>
      </c>
      <c r="AB420" s="22">
        <f t="shared" si="150"/>
        <v>45200</v>
      </c>
      <c r="AC420" t="s">
        <v>70</v>
      </c>
      <c r="AD420" t="s">
        <v>418</v>
      </c>
      <c r="AE420" t="s">
        <v>468</v>
      </c>
      <c r="AF420" s="5" t="s">
        <v>508</v>
      </c>
      <c r="AG420" s="6" t="s">
        <v>415</v>
      </c>
    </row>
    <row r="421" spans="1:33" x14ac:dyDescent="0.3">
      <c r="A421">
        <v>418</v>
      </c>
      <c r="B421" s="54">
        <v>52.088010928303703</v>
      </c>
      <c r="C421" s="53">
        <v>9.7750452161620291</v>
      </c>
      <c r="D421" s="24" t="s">
        <v>507</v>
      </c>
      <c r="E421" t="s">
        <v>506</v>
      </c>
      <c r="G421" s="11">
        <v>31028</v>
      </c>
      <c r="H421" t="s">
        <v>424</v>
      </c>
      <c r="I421"/>
      <c r="J421" t="s">
        <v>60</v>
      </c>
      <c r="K421" t="s">
        <v>59</v>
      </c>
      <c r="L421" t="s">
        <v>61</v>
      </c>
      <c r="M421">
        <v>4</v>
      </c>
      <c r="N421" t="s">
        <v>62</v>
      </c>
      <c r="O421">
        <v>11</v>
      </c>
      <c r="P421" s="3">
        <v>44</v>
      </c>
      <c r="Q421" s="3" t="s">
        <v>74</v>
      </c>
      <c r="S421" s="20">
        <v>2025</v>
      </c>
      <c r="T421" s="3">
        <f>M421*44</f>
        <v>176</v>
      </c>
      <c r="U421" s="13" t="s">
        <v>155</v>
      </c>
      <c r="V421" s="13" t="s">
        <v>1831</v>
      </c>
      <c r="W421" s="21" t="s">
        <v>1832</v>
      </c>
      <c r="X421" s="19">
        <v>7200</v>
      </c>
      <c r="Z421" s="19">
        <f t="shared" ref="Z421:Z422" si="168">M419*2800</f>
        <v>2800</v>
      </c>
      <c r="AA421" s="19">
        <f t="shared" ref="AA421:AA422" si="169">M421*1700</f>
        <v>6800</v>
      </c>
      <c r="AB421" s="22">
        <f t="shared" si="150"/>
        <v>16800</v>
      </c>
      <c r="AC421" t="s">
        <v>70</v>
      </c>
      <c r="AD421" t="s">
        <v>418</v>
      </c>
      <c r="AE421" t="s">
        <v>468</v>
      </c>
      <c r="AF421" s="5" t="s">
        <v>505</v>
      </c>
      <c r="AG421" s="6" t="s">
        <v>415</v>
      </c>
    </row>
    <row r="422" spans="1:33" x14ac:dyDescent="0.3">
      <c r="A422">
        <v>419</v>
      </c>
      <c r="B422" s="54">
        <v>52.081431291426597</v>
      </c>
      <c r="C422" s="53">
        <v>9.7798410059778806</v>
      </c>
      <c r="D422" s="24" t="s">
        <v>504</v>
      </c>
      <c r="E422" t="s">
        <v>275</v>
      </c>
      <c r="F422" s="7">
        <v>8</v>
      </c>
      <c r="G422" s="11">
        <v>31028</v>
      </c>
      <c r="H422" t="s">
        <v>424</v>
      </c>
      <c r="I422"/>
      <c r="J422" t="s">
        <v>111</v>
      </c>
      <c r="K422" t="s">
        <v>292</v>
      </c>
      <c r="L422" t="s">
        <v>61</v>
      </c>
      <c r="M422">
        <v>2</v>
      </c>
      <c r="N422" t="s">
        <v>62</v>
      </c>
      <c r="O422">
        <v>22</v>
      </c>
      <c r="P422" s="3">
        <v>44</v>
      </c>
      <c r="Q422" s="3" t="s">
        <v>74</v>
      </c>
      <c r="S422" s="20">
        <v>2025</v>
      </c>
      <c r="T422" s="12">
        <f>M422*88</f>
        <v>176</v>
      </c>
      <c r="U422" s="13" t="s">
        <v>155</v>
      </c>
      <c r="V422" s="13" t="s">
        <v>1831</v>
      </c>
      <c r="W422" s="21" t="s">
        <v>1832</v>
      </c>
      <c r="X422" s="19">
        <v>7200</v>
      </c>
      <c r="Z422" s="19">
        <f t="shared" si="168"/>
        <v>2800</v>
      </c>
      <c r="AA422" s="19">
        <f t="shared" si="169"/>
        <v>3400</v>
      </c>
      <c r="AB422" s="22">
        <f t="shared" si="150"/>
        <v>13400</v>
      </c>
      <c r="AC422" t="s">
        <v>70</v>
      </c>
      <c r="AD422" t="s">
        <v>418</v>
      </c>
      <c r="AE422" t="s">
        <v>468</v>
      </c>
      <c r="AF422" s="5" t="s">
        <v>503</v>
      </c>
      <c r="AG422" s="6" t="s">
        <v>415</v>
      </c>
    </row>
    <row r="423" spans="1:33" x14ac:dyDescent="0.3">
      <c r="A423">
        <v>420</v>
      </c>
      <c r="B423" s="54">
        <v>52.088024112875402</v>
      </c>
      <c r="C423" s="53">
        <v>9.7850981347472299</v>
      </c>
      <c r="D423" s="24" t="s">
        <v>502</v>
      </c>
      <c r="E423" t="s">
        <v>485</v>
      </c>
      <c r="F423" s="7">
        <v>17</v>
      </c>
      <c r="G423" s="11">
        <v>31028</v>
      </c>
      <c r="H423" t="s">
        <v>424</v>
      </c>
      <c r="I423"/>
      <c r="J423" t="s">
        <v>111</v>
      </c>
      <c r="K423" t="s">
        <v>102</v>
      </c>
      <c r="L423" t="s">
        <v>83</v>
      </c>
      <c r="M423">
        <v>1</v>
      </c>
      <c r="N423" t="s">
        <v>109</v>
      </c>
      <c r="O423">
        <v>50</v>
      </c>
      <c r="P423" s="3">
        <v>50</v>
      </c>
      <c r="Q423" s="3" t="s">
        <v>81</v>
      </c>
      <c r="S423" s="20">
        <v>2025</v>
      </c>
      <c r="T423" s="3">
        <f t="shared" ref="T423:T424" si="170">M423*200</f>
        <v>200</v>
      </c>
      <c r="U423" s="13" t="s">
        <v>155</v>
      </c>
      <c r="V423" s="13" t="s">
        <v>1831</v>
      </c>
      <c r="W423" s="21" t="s">
        <v>1832</v>
      </c>
      <c r="X423" s="19">
        <v>7200</v>
      </c>
      <c r="Z423" s="19">
        <f t="shared" ref="Z423:Z424" si="171">M423*35000</f>
        <v>35000</v>
      </c>
      <c r="AA423" s="19">
        <f t="shared" ref="AA423:AA424" si="172">M423*3000</f>
        <v>3000</v>
      </c>
      <c r="AB423" s="22">
        <f t="shared" si="150"/>
        <v>45200</v>
      </c>
      <c r="AC423" t="s">
        <v>70</v>
      </c>
      <c r="AD423" t="s">
        <v>418</v>
      </c>
      <c r="AE423" t="s">
        <v>468</v>
      </c>
      <c r="AF423" s="5" t="s">
        <v>501</v>
      </c>
      <c r="AG423" s="6" t="s">
        <v>415</v>
      </c>
    </row>
    <row r="424" spans="1:33" x14ac:dyDescent="0.3">
      <c r="A424">
        <v>421</v>
      </c>
      <c r="B424" s="54">
        <v>52.085466213789601</v>
      </c>
      <c r="C424" s="53">
        <v>9.7861710182927997</v>
      </c>
      <c r="D424" s="24" t="s">
        <v>500</v>
      </c>
      <c r="E424" t="s">
        <v>485</v>
      </c>
      <c r="F424" s="7">
        <v>12</v>
      </c>
      <c r="G424" s="11">
        <v>31028</v>
      </c>
      <c r="H424" t="s">
        <v>424</v>
      </c>
      <c r="I424"/>
      <c r="J424" t="s">
        <v>111</v>
      </c>
      <c r="K424" t="s">
        <v>102</v>
      </c>
      <c r="L424" t="s">
        <v>83</v>
      </c>
      <c r="M424">
        <v>1</v>
      </c>
      <c r="N424" t="s">
        <v>109</v>
      </c>
      <c r="O424">
        <v>50</v>
      </c>
      <c r="P424" s="3">
        <v>50</v>
      </c>
      <c r="Q424" s="3" t="s">
        <v>81</v>
      </c>
      <c r="S424" s="20">
        <v>2025</v>
      </c>
      <c r="T424" s="3">
        <f t="shared" si="170"/>
        <v>200</v>
      </c>
      <c r="U424" s="13" t="s">
        <v>155</v>
      </c>
      <c r="V424" s="13" t="s">
        <v>1831</v>
      </c>
      <c r="W424" s="21" t="s">
        <v>1832</v>
      </c>
      <c r="X424" s="19">
        <v>7200</v>
      </c>
      <c r="Z424" s="19">
        <f t="shared" si="171"/>
        <v>35000</v>
      </c>
      <c r="AA424" s="19">
        <f t="shared" si="172"/>
        <v>3000</v>
      </c>
      <c r="AB424" s="22">
        <f t="shared" si="150"/>
        <v>45200</v>
      </c>
      <c r="AC424" t="s">
        <v>70</v>
      </c>
      <c r="AD424" t="s">
        <v>418</v>
      </c>
      <c r="AE424" t="s">
        <v>468</v>
      </c>
      <c r="AF424" s="5" t="s">
        <v>499</v>
      </c>
      <c r="AG424" s="6" t="s">
        <v>415</v>
      </c>
    </row>
    <row r="425" spans="1:33" x14ac:dyDescent="0.3">
      <c r="A425">
        <v>422</v>
      </c>
      <c r="B425" s="54">
        <v>52.082894981895002</v>
      </c>
      <c r="C425" s="53">
        <v>9.7650459409049901</v>
      </c>
      <c r="D425" s="24" t="s">
        <v>498</v>
      </c>
      <c r="E425" t="s">
        <v>497</v>
      </c>
      <c r="G425" s="11">
        <v>31028</v>
      </c>
      <c r="H425" t="s">
        <v>424</v>
      </c>
      <c r="I425"/>
      <c r="J425" t="s">
        <v>239</v>
      </c>
      <c r="K425" t="s">
        <v>59</v>
      </c>
      <c r="L425" t="s">
        <v>61</v>
      </c>
      <c r="M425">
        <v>12</v>
      </c>
      <c r="N425" t="s">
        <v>62</v>
      </c>
      <c r="O425">
        <v>3.7</v>
      </c>
      <c r="P425" s="3">
        <v>44.400000000000006</v>
      </c>
      <c r="Q425" s="3" t="s">
        <v>74</v>
      </c>
      <c r="S425" s="20">
        <v>2025</v>
      </c>
      <c r="T425" s="68">
        <f>M425*14.6666</f>
        <v>175.9992</v>
      </c>
      <c r="U425" s="13" t="s">
        <v>155</v>
      </c>
      <c r="V425" s="13" t="s">
        <v>1831</v>
      </c>
      <c r="W425" s="21" t="s">
        <v>1832</v>
      </c>
      <c r="X425" s="19">
        <v>7200</v>
      </c>
      <c r="Z425" s="19">
        <f t="shared" ref="Z425:Z426" si="173">M423*2800</f>
        <v>2800</v>
      </c>
      <c r="AA425" s="19">
        <f t="shared" ref="AA425:AA426" si="174">M425*1700</f>
        <v>20400</v>
      </c>
      <c r="AB425" s="22">
        <f t="shared" si="150"/>
        <v>30400</v>
      </c>
      <c r="AC425" t="s">
        <v>70</v>
      </c>
      <c r="AD425" t="s">
        <v>418</v>
      </c>
      <c r="AE425" t="s">
        <v>468</v>
      </c>
      <c r="AF425" s="5" t="s">
        <v>496</v>
      </c>
      <c r="AG425" s="6" t="s">
        <v>415</v>
      </c>
    </row>
    <row r="426" spans="1:33" x14ac:dyDescent="0.3">
      <c r="A426">
        <v>423</v>
      </c>
      <c r="B426" s="54">
        <v>52.085614656639599</v>
      </c>
      <c r="C426" s="53">
        <v>9.7762195281121098</v>
      </c>
      <c r="D426" s="24" t="s">
        <v>471</v>
      </c>
      <c r="E426" t="s">
        <v>495</v>
      </c>
      <c r="F426" s="7">
        <v>7</v>
      </c>
      <c r="G426" s="11">
        <v>31028</v>
      </c>
      <c r="H426" t="s">
        <v>424</v>
      </c>
      <c r="I426" t="s">
        <v>494</v>
      </c>
      <c r="J426" t="s">
        <v>60</v>
      </c>
      <c r="K426" t="s">
        <v>59</v>
      </c>
      <c r="L426" t="s">
        <v>61</v>
      </c>
      <c r="M426">
        <v>4</v>
      </c>
      <c r="N426" t="s">
        <v>62</v>
      </c>
      <c r="O426">
        <v>11</v>
      </c>
      <c r="P426" s="3">
        <v>44</v>
      </c>
      <c r="Q426" s="3" t="s">
        <v>74</v>
      </c>
      <c r="S426" s="20">
        <v>2025</v>
      </c>
      <c r="T426" s="3">
        <f>M426*44</f>
        <v>176</v>
      </c>
      <c r="U426" s="13" t="s">
        <v>155</v>
      </c>
      <c r="V426" s="13" t="s">
        <v>1831</v>
      </c>
      <c r="W426" s="21" t="s">
        <v>1832</v>
      </c>
      <c r="X426" s="19">
        <v>7200</v>
      </c>
      <c r="Z426" s="19">
        <f t="shared" si="173"/>
        <v>2800</v>
      </c>
      <c r="AA426" s="19">
        <f t="shared" si="174"/>
        <v>6800</v>
      </c>
      <c r="AB426" s="22">
        <f t="shared" si="150"/>
        <v>16800</v>
      </c>
      <c r="AC426" t="s">
        <v>70</v>
      </c>
      <c r="AD426" t="s">
        <v>418</v>
      </c>
      <c r="AE426" t="s">
        <v>468</v>
      </c>
      <c r="AF426" s="5" t="s">
        <v>493</v>
      </c>
      <c r="AG426" s="6" t="s">
        <v>415</v>
      </c>
    </row>
    <row r="427" spans="1:33" x14ac:dyDescent="0.3">
      <c r="A427">
        <v>424</v>
      </c>
      <c r="B427" s="54">
        <v>52.083198263092001</v>
      </c>
      <c r="C427" s="53">
        <v>9.7845616928246795</v>
      </c>
      <c r="D427" s="24" t="s">
        <v>492</v>
      </c>
      <c r="E427" t="s">
        <v>491</v>
      </c>
      <c r="F427" s="7">
        <v>28</v>
      </c>
      <c r="G427" s="11">
        <v>31028</v>
      </c>
      <c r="H427" t="s">
        <v>424</v>
      </c>
      <c r="I427"/>
      <c r="J427" t="s">
        <v>111</v>
      </c>
      <c r="K427" t="s">
        <v>102</v>
      </c>
      <c r="L427" t="s">
        <v>83</v>
      </c>
      <c r="M427">
        <v>1</v>
      </c>
      <c r="N427" t="s">
        <v>109</v>
      </c>
      <c r="O427">
        <v>50</v>
      </c>
      <c r="P427" s="3">
        <v>50</v>
      </c>
      <c r="Q427" s="3" t="s">
        <v>81</v>
      </c>
      <c r="S427" s="20">
        <v>2025</v>
      </c>
      <c r="T427" s="3">
        <f t="shared" ref="T427:T429" si="175">M427*200</f>
        <v>200</v>
      </c>
      <c r="U427" s="13" t="s">
        <v>155</v>
      </c>
      <c r="V427" s="13" t="s">
        <v>1831</v>
      </c>
      <c r="W427" s="21" t="s">
        <v>1832</v>
      </c>
      <c r="X427" s="19">
        <v>7200</v>
      </c>
      <c r="Z427" s="19">
        <f t="shared" ref="Z427:Z429" si="176">M427*35000</f>
        <v>35000</v>
      </c>
      <c r="AA427" s="19">
        <f t="shared" ref="AA427:AA429" si="177">M427*3000</f>
        <v>3000</v>
      </c>
      <c r="AB427" s="22">
        <f t="shared" si="150"/>
        <v>45200</v>
      </c>
      <c r="AC427" t="s">
        <v>70</v>
      </c>
      <c r="AD427" t="s">
        <v>418</v>
      </c>
      <c r="AE427" t="s">
        <v>468</v>
      </c>
      <c r="AF427" s="5" t="s">
        <v>490</v>
      </c>
      <c r="AG427" s="6" t="s">
        <v>415</v>
      </c>
    </row>
    <row r="428" spans="1:33" x14ac:dyDescent="0.3">
      <c r="A428">
        <v>425</v>
      </c>
      <c r="B428" s="54">
        <v>52.086890216919898</v>
      </c>
      <c r="C428" s="53">
        <v>9.7850766769265505</v>
      </c>
      <c r="D428" s="24" t="s">
        <v>489</v>
      </c>
      <c r="E428" t="s">
        <v>488</v>
      </c>
      <c r="F428" s="7">
        <v>7</v>
      </c>
      <c r="G428" s="11">
        <v>31028</v>
      </c>
      <c r="H428" t="s">
        <v>424</v>
      </c>
      <c r="I428"/>
      <c r="J428" t="s">
        <v>111</v>
      </c>
      <c r="K428" t="s">
        <v>102</v>
      </c>
      <c r="L428" t="s">
        <v>83</v>
      </c>
      <c r="M428">
        <v>1</v>
      </c>
      <c r="N428" t="s">
        <v>109</v>
      </c>
      <c r="O428">
        <v>50</v>
      </c>
      <c r="P428" s="3">
        <v>50</v>
      </c>
      <c r="Q428" s="3" t="s">
        <v>81</v>
      </c>
      <c r="S428" s="20">
        <v>2025</v>
      </c>
      <c r="T428" s="3">
        <f t="shared" si="175"/>
        <v>200</v>
      </c>
      <c r="U428" s="13" t="s">
        <v>155</v>
      </c>
      <c r="V428" s="13" t="s">
        <v>1831</v>
      </c>
      <c r="W428" s="21" t="s">
        <v>1832</v>
      </c>
      <c r="X428" s="19">
        <v>7200</v>
      </c>
      <c r="Z428" s="19">
        <f t="shared" si="176"/>
        <v>35000</v>
      </c>
      <c r="AA428" s="19">
        <f t="shared" si="177"/>
        <v>3000</v>
      </c>
      <c r="AB428" s="22">
        <f t="shared" si="150"/>
        <v>45200</v>
      </c>
      <c r="AC428" t="s">
        <v>70</v>
      </c>
      <c r="AD428" t="s">
        <v>418</v>
      </c>
      <c r="AE428" t="s">
        <v>468</v>
      </c>
      <c r="AF428" s="5" t="s">
        <v>487</v>
      </c>
      <c r="AG428" s="6" t="s">
        <v>415</v>
      </c>
    </row>
    <row r="429" spans="1:33" x14ac:dyDescent="0.3">
      <c r="A429">
        <v>426</v>
      </c>
      <c r="B429" s="54">
        <v>52.087549462249299</v>
      </c>
      <c r="C429" s="53">
        <v>9.7845831504955907</v>
      </c>
      <c r="D429" s="24" t="s">
        <v>486</v>
      </c>
      <c r="E429" t="s">
        <v>485</v>
      </c>
      <c r="F429" s="7">
        <v>15</v>
      </c>
      <c r="G429" s="11">
        <v>31028</v>
      </c>
      <c r="H429" t="s">
        <v>424</v>
      </c>
      <c r="I429"/>
      <c r="J429" t="s">
        <v>111</v>
      </c>
      <c r="K429" t="s">
        <v>102</v>
      </c>
      <c r="L429" t="s">
        <v>83</v>
      </c>
      <c r="M429">
        <v>1</v>
      </c>
      <c r="N429" t="s">
        <v>109</v>
      </c>
      <c r="O429">
        <v>50</v>
      </c>
      <c r="P429" s="3">
        <v>50</v>
      </c>
      <c r="Q429" s="3" t="s">
        <v>81</v>
      </c>
      <c r="S429" s="20">
        <v>2025</v>
      </c>
      <c r="T429" s="3">
        <f t="shared" si="175"/>
        <v>200</v>
      </c>
      <c r="U429" s="13" t="s">
        <v>155</v>
      </c>
      <c r="V429" s="13" t="s">
        <v>1831</v>
      </c>
      <c r="W429" s="21" t="s">
        <v>1832</v>
      </c>
      <c r="X429" s="19">
        <v>7200</v>
      </c>
      <c r="Z429" s="19">
        <f t="shared" si="176"/>
        <v>35000</v>
      </c>
      <c r="AA429" s="19">
        <f t="shared" si="177"/>
        <v>3000</v>
      </c>
      <c r="AB429" s="22">
        <f t="shared" si="150"/>
        <v>45200</v>
      </c>
      <c r="AC429" t="s">
        <v>70</v>
      </c>
      <c r="AD429" t="s">
        <v>418</v>
      </c>
      <c r="AE429" t="s">
        <v>468</v>
      </c>
      <c r="AF429" s="5" t="s">
        <v>484</v>
      </c>
      <c r="AG429" s="6" t="s">
        <v>415</v>
      </c>
    </row>
    <row r="430" spans="1:33" x14ac:dyDescent="0.3">
      <c r="A430">
        <v>427</v>
      </c>
      <c r="B430" s="54">
        <v>52.0845827815603</v>
      </c>
      <c r="C430" s="53">
        <v>9.7563019386824195</v>
      </c>
      <c r="D430" s="24" t="s">
        <v>483</v>
      </c>
      <c r="E430" t="s">
        <v>482</v>
      </c>
      <c r="G430" s="11">
        <v>31028</v>
      </c>
      <c r="H430" t="s">
        <v>424</v>
      </c>
      <c r="I430"/>
      <c r="J430" t="s">
        <v>111</v>
      </c>
      <c r="K430" t="s">
        <v>292</v>
      </c>
      <c r="L430" t="s">
        <v>61</v>
      </c>
      <c r="M430">
        <v>2</v>
      </c>
      <c r="N430" t="s">
        <v>62</v>
      </c>
      <c r="O430">
        <v>22</v>
      </c>
      <c r="P430" s="3">
        <v>44</v>
      </c>
      <c r="Q430" s="3" t="s">
        <v>74</v>
      </c>
      <c r="S430" s="20">
        <v>2028</v>
      </c>
      <c r="T430" s="12">
        <f t="shared" ref="T430:T432" si="178">M430*88</f>
        <v>176</v>
      </c>
      <c r="U430" s="13" t="s">
        <v>155</v>
      </c>
      <c r="V430" s="13" t="s">
        <v>1831</v>
      </c>
      <c r="W430" s="21" t="s">
        <v>1832</v>
      </c>
      <c r="X430" s="19">
        <v>7200</v>
      </c>
      <c r="Z430" s="19">
        <f t="shared" ref="Z430:Z448" si="179">M428*2800</f>
        <v>2800</v>
      </c>
      <c r="AA430" s="19">
        <f t="shared" ref="AA430:AA448" si="180">M430*1700</f>
        <v>3400</v>
      </c>
      <c r="AB430" s="22">
        <f t="shared" si="150"/>
        <v>13400</v>
      </c>
      <c r="AC430" t="s">
        <v>70</v>
      </c>
      <c r="AD430" t="s">
        <v>418</v>
      </c>
      <c r="AE430" t="s">
        <v>468</v>
      </c>
      <c r="AF430" s="5" t="s">
        <v>481</v>
      </c>
      <c r="AG430" s="6" t="s">
        <v>415</v>
      </c>
    </row>
    <row r="431" spans="1:33" x14ac:dyDescent="0.3">
      <c r="A431">
        <v>428</v>
      </c>
      <c r="B431" s="54">
        <v>52.085016469039303</v>
      </c>
      <c r="C431" s="53">
        <v>9.7683298734046407</v>
      </c>
      <c r="D431" s="24" t="s">
        <v>480</v>
      </c>
      <c r="E431" t="s">
        <v>477</v>
      </c>
      <c r="G431" s="11">
        <v>31028</v>
      </c>
      <c r="H431" t="s">
        <v>424</v>
      </c>
      <c r="I431"/>
      <c r="J431" t="s">
        <v>60</v>
      </c>
      <c r="K431" t="s">
        <v>75</v>
      </c>
      <c r="L431" t="s">
        <v>61</v>
      </c>
      <c r="M431">
        <v>2</v>
      </c>
      <c r="N431" t="s">
        <v>62</v>
      </c>
      <c r="O431">
        <v>22</v>
      </c>
      <c r="P431" s="3">
        <v>44</v>
      </c>
      <c r="Q431" s="3" t="s">
        <v>74</v>
      </c>
      <c r="S431" s="20">
        <v>2025</v>
      </c>
      <c r="T431" s="12">
        <f t="shared" si="178"/>
        <v>176</v>
      </c>
      <c r="U431" s="13" t="s">
        <v>155</v>
      </c>
      <c r="V431" s="13" t="s">
        <v>1831</v>
      </c>
      <c r="W431" s="21" t="s">
        <v>1832</v>
      </c>
      <c r="X431" s="19">
        <v>7200</v>
      </c>
      <c r="Z431" s="19">
        <f t="shared" si="179"/>
        <v>2800</v>
      </c>
      <c r="AA431" s="19">
        <f t="shared" si="180"/>
        <v>3400</v>
      </c>
      <c r="AB431" s="22">
        <f t="shared" si="150"/>
        <v>13400</v>
      </c>
      <c r="AC431" t="s">
        <v>70</v>
      </c>
      <c r="AD431" t="s">
        <v>418</v>
      </c>
      <c r="AE431" t="s">
        <v>468</v>
      </c>
      <c r="AF431" s="5" t="s">
        <v>479</v>
      </c>
      <c r="AG431" s="6" t="s">
        <v>415</v>
      </c>
    </row>
    <row r="432" spans="1:33" x14ac:dyDescent="0.3">
      <c r="A432">
        <v>429</v>
      </c>
      <c r="B432" s="54">
        <v>52.0848648348693</v>
      </c>
      <c r="C432" s="53">
        <v>9.7674393800618198</v>
      </c>
      <c r="D432" s="24" t="s">
        <v>478</v>
      </c>
      <c r="E432" t="s">
        <v>477</v>
      </c>
      <c r="F432" s="7">
        <v>19</v>
      </c>
      <c r="G432" s="11">
        <v>31028</v>
      </c>
      <c r="H432" t="s">
        <v>424</v>
      </c>
      <c r="I432"/>
      <c r="J432" t="s">
        <v>111</v>
      </c>
      <c r="K432" t="s">
        <v>292</v>
      </c>
      <c r="L432" t="s">
        <v>61</v>
      </c>
      <c r="M432">
        <v>2</v>
      </c>
      <c r="N432" t="s">
        <v>62</v>
      </c>
      <c r="O432">
        <v>22</v>
      </c>
      <c r="P432" s="3">
        <v>44</v>
      </c>
      <c r="Q432" s="3" t="s">
        <v>74</v>
      </c>
      <c r="S432" s="20">
        <v>2025</v>
      </c>
      <c r="T432" s="12">
        <f t="shared" si="178"/>
        <v>176</v>
      </c>
      <c r="U432" s="13" t="s">
        <v>155</v>
      </c>
      <c r="V432" s="13" t="s">
        <v>1831</v>
      </c>
      <c r="W432" s="21" t="s">
        <v>1832</v>
      </c>
      <c r="X432" s="19">
        <v>7200</v>
      </c>
      <c r="Z432" s="19">
        <f t="shared" si="179"/>
        <v>5600</v>
      </c>
      <c r="AA432" s="19">
        <f t="shared" si="180"/>
        <v>3400</v>
      </c>
      <c r="AB432" s="22">
        <f t="shared" si="150"/>
        <v>16200</v>
      </c>
      <c r="AC432" t="s">
        <v>70</v>
      </c>
      <c r="AD432" t="s">
        <v>418</v>
      </c>
      <c r="AE432" t="s">
        <v>468</v>
      </c>
      <c r="AF432" s="5" t="s">
        <v>476</v>
      </c>
      <c r="AG432" s="6" t="s">
        <v>415</v>
      </c>
    </row>
    <row r="433" spans="1:33" x14ac:dyDescent="0.3">
      <c r="A433">
        <v>430</v>
      </c>
      <c r="B433" s="54">
        <v>52.084421363718</v>
      </c>
      <c r="C433" s="53">
        <v>9.7749106101865202</v>
      </c>
      <c r="D433" s="24" t="s">
        <v>475</v>
      </c>
      <c r="E433" t="s">
        <v>474</v>
      </c>
      <c r="F433" s="7">
        <v>3</v>
      </c>
      <c r="G433" s="11">
        <v>31028</v>
      </c>
      <c r="H433" t="s">
        <v>424</v>
      </c>
      <c r="I433" t="s">
        <v>473</v>
      </c>
      <c r="J433" t="s">
        <v>60</v>
      </c>
      <c r="K433" t="s">
        <v>59</v>
      </c>
      <c r="L433" t="s">
        <v>61</v>
      </c>
      <c r="M433">
        <v>2</v>
      </c>
      <c r="N433" t="s">
        <v>62</v>
      </c>
      <c r="O433">
        <v>3.7</v>
      </c>
      <c r="P433" s="3">
        <v>7.4</v>
      </c>
      <c r="Q433" s="3" t="s">
        <v>74</v>
      </c>
      <c r="S433" s="30" t="s">
        <v>80</v>
      </c>
      <c r="T433" s="67">
        <f t="shared" ref="T433:T434" si="181">M433*14.6666</f>
        <v>29.333200000000001</v>
      </c>
      <c r="U433" s="29" t="s">
        <v>155</v>
      </c>
      <c r="V433" s="29"/>
      <c r="W433" s="30"/>
      <c r="X433" s="26"/>
      <c r="Y433" s="26"/>
      <c r="Z433" s="26"/>
      <c r="AA433" s="26"/>
      <c r="AB433" s="25">
        <f t="shared" si="150"/>
        <v>0</v>
      </c>
      <c r="AC433" t="s">
        <v>70</v>
      </c>
      <c r="AD433" t="s">
        <v>418</v>
      </c>
      <c r="AE433" t="s">
        <v>468</v>
      </c>
      <c r="AF433" s="5" t="s">
        <v>472</v>
      </c>
      <c r="AG433" s="6" t="s">
        <v>415</v>
      </c>
    </row>
    <row r="434" spans="1:33" x14ac:dyDescent="0.3">
      <c r="A434">
        <v>431</v>
      </c>
      <c r="B434" s="54">
        <v>52.081770952556496</v>
      </c>
      <c r="C434" s="53">
        <v>9.7768847158433303</v>
      </c>
      <c r="D434" s="24" t="s">
        <v>471</v>
      </c>
      <c r="E434" t="s">
        <v>470</v>
      </c>
      <c r="F434" s="7">
        <v>25</v>
      </c>
      <c r="G434" s="11">
        <v>31028</v>
      </c>
      <c r="H434" t="s">
        <v>424</v>
      </c>
      <c r="I434" t="s">
        <v>469</v>
      </c>
      <c r="J434" t="s">
        <v>60</v>
      </c>
      <c r="K434" t="s">
        <v>59</v>
      </c>
      <c r="L434" t="s">
        <v>61</v>
      </c>
      <c r="M434">
        <v>1</v>
      </c>
      <c r="N434" t="s">
        <v>62</v>
      </c>
      <c r="O434">
        <v>3.7</v>
      </c>
      <c r="P434" s="3">
        <v>3.7</v>
      </c>
      <c r="Q434" s="3" t="s">
        <v>74</v>
      </c>
      <c r="S434" s="30" t="s">
        <v>80</v>
      </c>
      <c r="T434" s="67">
        <f t="shared" si="181"/>
        <v>14.666600000000001</v>
      </c>
      <c r="U434" s="29" t="s">
        <v>155</v>
      </c>
      <c r="V434" s="29"/>
      <c r="W434" s="30"/>
      <c r="X434" s="26"/>
      <c r="Y434" s="26"/>
      <c r="Z434" s="26"/>
      <c r="AA434" s="26"/>
      <c r="AB434" s="25">
        <f t="shared" si="150"/>
        <v>0</v>
      </c>
      <c r="AC434" t="s">
        <v>70</v>
      </c>
      <c r="AD434" t="s">
        <v>418</v>
      </c>
      <c r="AE434" t="s">
        <v>468</v>
      </c>
      <c r="AF434" s="5" t="s">
        <v>467</v>
      </c>
      <c r="AG434" s="6" t="s">
        <v>415</v>
      </c>
    </row>
    <row r="435" spans="1:33" x14ac:dyDescent="0.3">
      <c r="A435">
        <v>432</v>
      </c>
      <c r="B435" s="54">
        <v>52.117539242534598</v>
      </c>
      <c r="C435" s="53">
        <v>9.8206449508660008</v>
      </c>
      <c r="D435" s="24" t="s">
        <v>466</v>
      </c>
      <c r="E435" t="s">
        <v>465</v>
      </c>
      <c r="F435" s="7">
        <v>6</v>
      </c>
      <c r="G435" s="11">
        <v>31028</v>
      </c>
      <c r="H435" t="s">
        <v>424</v>
      </c>
      <c r="I435"/>
      <c r="J435" t="s">
        <v>111</v>
      </c>
      <c r="K435" t="s">
        <v>292</v>
      </c>
      <c r="L435" t="s">
        <v>61</v>
      </c>
      <c r="M435">
        <v>2</v>
      </c>
      <c r="N435" t="s">
        <v>62</v>
      </c>
      <c r="O435">
        <v>11</v>
      </c>
      <c r="P435" s="3">
        <v>22</v>
      </c>
      <c r="Q435" s="3" t="s">
        <v>74</v>
      </c>
      <c r="S435" s="20">
        <v>2025</v>
      </c>
      <c r="T435" s="3">
        <f t="shared" ref="T435:T448" si="182">M435*44</f>
        <v>88</v>
      </c>
      <c r="U435" s="13" t="s">
        <v>155</v>
      </c>
      <c r="V435" s="13" t="s">
        <v>1831</v>
      </c>
      <c r="W435" s="21" t="s">
        <v>1832</v>
      </c>
      <c r="X435" s="19">
        <v>4800</v>
      </c>
      <c r="Z435" s="19">
        <f t="shared" si="179"/>
        <v>5600</v>
      </c>
      <c r="AA435" s="19">
        <f t="shared" si="180"/>
        <v>3400</v>
      </c>
      <c r="AB435" s="22">
        <f t="shared" si="150"/>
        <v>13800</v>
      </c>
      <c r="AC435" t="s">
        <v>70</v>
      </c>
      <c r="AD435" t="s">
        <v>418</v>
      </c>
      <c r="AE435" t="s">
        <v>464</v>
      </c>
      <c r="AF435" s="5" t="s">
        <v>463</v>
      </c>
      <c r="AG435" s="6" t="s">
        <v>415</v>
      </c>
    </row>
    <row r="436" spans="1:33" x14ac:dyDescent="0.3">
      <c r="A436">
        <v>433</v>
      </c>
      <c r="B436" s="54">
        <v>52.0611026801121</v>
      </c>
      <c r="C436" s="53">
        <v>9.8230086463041992</v>
      </c>
      <c r="D436" s="24" t="s">
        <v>462</v>
      </c>
      <c r="E436"/>
      <c r="G436" s="11">
        <v>31028</v>
      </c>
      <c r="H436" t="s">
        <v>424</v>
      </c>
      <c r="I436"/>
      <c r="J436" t="s">
        <v>60</v>
      </c>
      <c r="K436" t="s">
        <v>59</v>
      </c>
      <c r="L436" t="s">
        <v>61</v>
      </c>
      <c r="M436">
        <v>1</v>
      </c>
      <c r="N436" t="s">
        <v>62</v>
      </c>
      <c r="O436">
        <v>11</v>
      </c>
      <c r="P436" s="3">
        <v>11</v>
      </c>
      <c r="Q436" s="3" t="s">
        <v>74</v>
      </c>
      <c r="S436" s="20">
        <v>2030</v>
      </c>
      <c r="T436" s="3">
        <f t="shared" si="182"/>
        <v>44</v>
      </c>
      <c r="U436" s="13" t="s">
        <v>155</v>
      </c>
      <c r="V436" s="13" t="s">
        <v>1831</v>
      </c>
      <c r="W436" s="21" t="s">
        <v>1832</v>
      </c>
      <c r="X436" s="19">
        <v>4800</v>
      </c>
      <c r="Z436" s="19">
        <f t="shared" si="179"/>
        <v>2800</v>
      </c>
      <c r="AA436" s="19">
        <f t="shared" si="180"/>
        <v>1700</v>
      </c>
      <c r="AB436" s="22">
        <f t="shared" si="150"/>
        <v>9300</v>
      </c>
      <c r="AC436" t="s">
        <v>70</v>
      </c>
      <c r="AD436" t="s">
        <v>418</v>
      </c>
      <c r="AE436" t="s">
        <v>461</v>
      </c>
      <c r="AF436" s="5" t="s">
        <v>460</v>
      </c>
      <c r="AG436" s="6" t="s">
        <v>415</v>
      </c>
    </row>
    <row r="437" spans="1:33" x14ac:dyDescent="0.3">
      <c r="A437">
        <v>434</v>
      </c>
      <c r="B437" s="54">
        <v>52.018398104223003</v>
      </c>
      <c r="C437" s="53">
        <v>9.7526845953795807</v>
      </c>
      <c r="D437" s="24" t="s">
        <v>459</v>
      </c>
      <c r="E437" t="s">
        <v>458</v>
      </c>
      <c r="G437" s="11">
        <v>31089</v>
      </c>
      <c r="H437" t="s">
        <v>419</v>
      </c>
      <c r="I437"/>
      <c r="J437" t="s">
        <v>60</v>
      </c>
      <c r="K437" t="s">
        <v>75</v>
      </c>
      <c r="L437" t="s">
        <v>61</v>
      </c>
      <c r="M437">
        <v>1</v>
      </c>
      <c r="N437" t="s">
        <v>62</v>
      </c>
      <c r="O437">
        <v>11</v>
      </c>
      <c r="P437" s="3">
        <v>11</v>
      </c>
      <c r="Q437" s="3" t="s">
        <v>74</v>
      </c>
      <c r="S437" s="20">
        <v>2028</v>
      </c>
      <c r="T437" s="3">
        <f t="shared" si="182"/>
        <v>44</v>
      </c>
      <c r="U437" s="13" t="s">
        <v>155</v>
      </c>
      <c r="V437" s="13" t="s">
        <v>1831</v>
      </c>
      <c r="W437" s="21" t="s">
        <v>1832</v>
      </c>
      <c r="X437" s="19">
        <v>4800</v>
      </c>
      <c r="Z437" s="19">
        <f t="shared" si="179"/>
        <v>5600</v>
      </c>
      <c r="AA437" s="19">
        <f t="shared" si="180"/>
        <v>1700</v>
      </c>
      <c r="AB437" s="22">
        <f t="shared" si="150"/>
        <v>12100</v>
      </c>
      <c r="AC437" t="s">
        <v>70</v>
      </c>
      <c r="AD437" t="s">
        <v>418</v>
      </c>
      <c r="AE437" t="s">
        <v>457</v>
      </c>
      <c r="AF437" s="5" t="s">
        <v>456</v>
      </c>
      <c r="AG437" s="6" t="s">
        <v>415</v>
      </c>
    </row>
    <row r="438" spans="1:33" x14ac:dyDescent="0.3">
      <c r="A438">
        <v>435</v>
      </c>
      <c r="B438" s="54">
        <v>52.032776290377299</v>
      </c>
      <c r="C438" s="53">
        <v>9.7314200423228101</v>
      </c>
      <c r="D438" s="24" t="s">
        <v>455</v>
      </c>
      <c r="E438" t="s">
        <v>454</v>
      </c>
      <c r="F438" s="7">
        <v>4</v>
      </c>
      <c r="G438" s="11">
        <v>31089</v>
      </c>
      <c r="H438" t="s">
        <v>419</v>
      </c>
      <c r="I438"/>
      <c r="J438" t="s">
        <v>60</v>
      </c>
      <c r="K438" t="s">
        <v>59</v>
      </c>
      <c r="L438" t="s">
        <v>61</v>
      </c>
      <c r="M438">
        <v>1</v>
      </c>
      <c r="N438" t="s">
        <v>62</v>
      </c>
      <c r="O438">
        <v>11</v>
      </c>
      <c r="P438" s="3">
        <v>11</v>
      </c>
      <c r="Q438" s="3" t="s">
        <v>74</v>
      </c>
      <c r="S438" s="20">
        <v>2025</v>
      </c>
      <c r="T438" s="3">
        <f t="shared" si="182"/>
        <v>44</v>
      </c>
      <c r="U438" s="13" t="s">
        <v>155</v>
      </c>
      <c r="V438" s="13" t="s">
        <v>1831</v>
      </c>
      <c r="W438" s="21" t="s">
        <v>1832</v>
      </c>
      <c r="X438" s="19">
        <v>4800</v>
      </c>
      <c r="Z438" s="19">
        <f t="shared" si="179"/>
        <v>2800</v>
      </c>
      <c r="AA438" s="19">
        <f t="shared" si="180"/>
        <v>1700</v>
      </c>
      <c r="AB438" s="22">
        <f t="shared" si="150"/>
        <v>9300</v>
      </c>
      <c r="AC438" t="s">
        <v>70</v>
      </c>
      <c r="AD438" t="s">
        <v>418</v>
      </c>
      <c r="AE438" t="s">
        <v>453</v>
      </c>
      <c r="AF438" s="5" t="s">
        <v>452</v>
      </c>
      <c r="AG438" s="6" t="s">
        <v>415</v>
      </c>
    </row>
    <row r="439" spans="1:33" x14ac:dyDescent="0.3">
      <c r="A439">
        <v>436</v>
      </c>
      <c r="B439" s="54">
        <v>52.037005315542601</v>
      </c>
      <c r="C439" s="53">
        <v>9.6868382545284906</v>
      </c>
      <c r="D439" s="24" t="s">
        <v>451</v>
      </c>
      <c r="E439" t="s">
        <v>450</v>
      </c>
      <c r="F439" s="7" t="s">
        <v>449</v>
      </c>
      <c r="G439" s="11">
        <v>31089</v>
      </c>
      <c r="H439" t="s">
        <v>419</v>
      </c>
      <c r="I439"/>
      <c r="J439" t="s">
        <v>60</v>
      </c>
      <c r="K439" t="s">
        <v>59</v>
      </c>
      <c r="L439" t="s">
        <v>61</v>
      </c>
      <c r="M439">
        <v>4</v>
      </c>
      <c r="N439" t="s">
        <v>62</v>
      </c>
      <c r="O439">
        <v>11</v>
      </c>
      <c r="P439" s="3">
        <v>44</v>
      </c>
      <c r="Q439" s="3" t="s">
        <v>74</v>
      </c>
      <c r="S439" s="20">
        <v>2025</v>
      </c>
      <c r="T439" s="3">
        <f t="shared" si="182"/>
        <v>176</v>
      </c>
      <c r="U439" s="13" t="s">
        <v>155</v>
      </c>
      <c r="V439" s="13" t="s">
        <v>1831</v>
      </c>
      <c r="W439" s="21" t="s">
        <v>1832</v>
      </c>
      <c r="X439" s="19">
        <v>7200</v>
      </c>
      <c r="Z439" s="19">
        <f t="shared" si="179"/>
        <v>2800</v>
      </c>
      <c r="AA439" s="19">
        <f t="shared" si="180"/>
        <v>6800</v>
      </c>
      <c r="AB439" s="22">
        <f t="shared" si="150"/>
        <v>16800</v>
      </c>
      <c r="AC439" t="s">
        <v>70</v>
      </c>
      <c r="AD439" t="s">
        <v>418</v>
      </c>
      <c r="AE439" t="s">
        <v>445</v>
      </c>
      <c r="AF439" s="5" t="s">
        <v>448</v>
      </c>
      <c r="AG439" s="6" t="s">
        <v>415</v>
      </c>
    </row>
    <row r="440" spans="1:33" x14ac:dyDescent="0.3">
      <c r="A440">
        <v>437</v>
      </c>
      <c r="B440" s="54">
        <v>52.038536458981604</v>
      </c>
      <c r="C440" s="53">
        <v>9.6865029784182308</v>
      </c>
      <c r="D440" s="24" t="s">
        <v>447</v>
      </c>
      <c r="E440" t="s">
        <v>446</v>
      </c>
      <c r="G440" s="11">
        <v>31089</v>
      </c>
      <c r="H440" t="s">
        <v>419</v>
      </c>
      <c r="I440"/>
      <c r="J440" t="s">
        <v>60</v>
      </c>
      <c r="K440" t="s">
        <v>59</v>
      </c>
      <c r="L440" t="s">
        <v>61</v>
      </c>
      <c r="M440">
        <v>4</v>
      </c>
      <c r="N440" t="s">
        <v>62</v>
      </c>
      <c r="O440">
        <v>11</v>
      </c>
      <c r="P440" s="3">
        <v>44</v>
      </c>
      <c r="Q440" s="3" t="s">
        <v>74</v>
      </c>
      <c r="S440" s="20">
        <v>2028</v>
      </c>
      <c r="T440" s="3">
        <f t="shared" si="182"/>
        <v>176</v>
      </c>
      <c r="U440" s="13" t="s">
        <v>155</v>
      </c>
      <c r="V440" s="13" t="s">
        <v>1831</v>
      </c>
      <c r="W440" s="21" t="s">
        <v>1832</v>
      </c>
      <c r="X440" s="19">
        <v>7200</v>
      </c>
      <c r="Z440" s="19">
        <f t="shared" si="179"/>
        <v>2800</v>
      </c>
      <c r="AA440" s="19">
        <f t="shared" si="180"/>
        <v>6800</v>
      </c>
      <c r="AB440" s="22">
        <f t="shared" si="150"/>
        <v>16800</v>
      </c>
      <c r="AC440" t="s">
        <v>70</v>
      </c>
      <c r="AD440" t="s">
        <v>418</v>
      </c>
      <c r="AE440" t="s">
        <v>445</v>
      </c>
      <c r="AF440" s="5" t="s">
        <v>444</v>
      </c>
      <c r="AG440" s="6" t="s">
        <v>415</v>
      </c>
    </row>
    <row r="441" spans="1:33" x14ac:dyDescent="0.3">
      <c r="A441">
        <v>438</v>
      </c>
      <c r="B441" s="54">
        <v>52.073435254225998</v>
      </c>
      <c r="C441" s="53">
        <v>9.8646861518699893</v>
      </c>
      <c r="D441" s="24" t="s">
        <v>443</v>
      </c>
      <c r="E441" t="s">
        <v>442</v>
      </c>
      <c r="F441" s="7">
        <v>19</v>
      </c>
      <c r="G441" s="11">
        <v>31028</v>
      </c>
      <c r="H441" t="s">
        <v>424</v>
      </c>
      <c r="I441"/>
      <c r="J441" t="s">
        <v>60</v>
      </c>
      <c r="K441" t="s">
        <v>59</v>
      </c>
      <c r="L441" t="s">
        <v>61</v>
      </c>
      <c r="M441">
        <v>1</v>
      </c>
      <c r="N441" t="s">
        <v>62</v>
      </c>
      <c r="O441">
        <v>11</v>
      </c>
      <c r="P441" s="3">
        <v>11</v>
      </c>
      <c r="Q441" s="3" t="s">
        <v>74</v>
      </c>
      <c r="S441" s="20">
        <v>2025</v>
      </c>
      <c r="T441" s="3">
        <f t="shared" si="182"/>
        <v>44</v>
      </c>
      <c r="U441" s="13" t="s">
        <v>155</v>
      </c>
      <c r="V441" s="13" t="s">
        <v>1831</v>
      </c>
      <c r="W441" s="21" t="s">
        <v>1832</v>
      </c>
      <c r="X441" s="19">
        <v>4800</v>
      </c>
      <c r="Z441" s="19">
        <f t="shared" si="179"/>
        <v>11200</v>
      </c>
      <c r="AA441" s="19">
        <f t="shared" si="180"/>
        <v>1700</v>
      </c>
      <c r="AB441" s="22">
        <f t="shared" si="150"/>
        <v>17700</v>
      </c>
      <c r="AC441" t="s">
        <v>70</v>
      </c>
      <c r="AD441" t="s">
        <v>418</v>
      </c>
      <c r="AE441" t="s">
        <v>441</v>
      </c>
      <c r="AF441" s="5" t="s">
        <v>440</v>
      </c>
      <c r="AG441" s="6" t="s">
        <v>415</v>
      </c>
    </row>
    <row r="442" spans="1:33" x14ac:dyDescent="0.3">
      <c r="A442">
        <v>439</v>
      </c>
      <c r="B442" s="54">
        <v>52.056429592509801</v>
      </c>
      <c r="C442" s="53">
        <v>9.7853555000786798</v>
      </c>
      <c r="D442" s="24" t="s">
        <v>439</v>
      </c>
      <c r="E442" t="s">
        <v>438</v>
      </c>
      <c r="F442" s="7">
        <v>5</v>
      </c>
      <c r="G442" s="11">
        <v>31028</v>
      </c>
      <c r="H442" t="s">
        <v>424</v>
      </c>
      <c r="I442"/>
      <c r="J442" t="s">
        <v>60</v>
      </c>
      <c r="K442" t="s">
        <v>59</v>
      </c>
      <c r="L442" t="s">
        <v>61</v>
      </c>
      <c r="M442">
        <v>4</v>
      </c>
      <c r="N442" t="s">
        <v>62</v>
      </c>
      <c r="O442">
        <v>11</v>
      </c>
      <c r="P442" s="3">
        <v>44</v>
      </c>
      <c r="Q442" s="3" t="s">
        <v>74</v>
      </c>
      <c r="S442" s="20">
        <v>2025</v>
      </c>
      <c r="T442" s="3">
        <f t="shared" si="182"/>
        <v>176</v>
      </c>
      <c r="U442" s="13" t="s">
        <v>155</v>
      </c>
      <c r="V442" s="13" t="s">
        <v>1831</v>
      </c>
      <c r="W442" s="21" t="s">
        <v>1832</v>
      </c>
      <c r="X442" s="19">
        <v>7200</v>
      </c>
      <c r="Z442" s="19">
        <f t="shared" si="179"/>
        <v>11200</v>
      </c>
      <c r="AA442" s="19">
        <f t="shared" si="180"/>
        <v>6800</v>
      </c>
      <c r="AB442" s="22">
        <f t="shared" si="150"/>
        <v>25200</v>
      </c>
      <c r="AC442" t="s">
        <v>70</v>
      </c>
      <c r="AD442" t="s">
        <v>418</v>
      </c>
      <c r="AE442" t="s">
        <v>431</v>
      </c>
      <c r="AF442" s="5" t="s">
        <v>437</v>
      </c>
      <c r="AG442" s="6" t="s">
        <v>415</v>
      </c>
    </row>
    <row r="443" spans="1:33" x14ac:dyDescent="0.3">
      <c r="A443">
        <v>440</v>
      </c>
      <c r="B443" s="54">
        <v>52.057089287746898</v>
      </c>
      <c r="C443" s="53">
        <v>9.7865356719788092</v>
      </c>
      <c r="D443" s="24" t="s">
        <v>436</v>
      </c>
      <c r="E443" t="s">
        <v>435</v>
      </c>
      <c r="F443" s="7">
        <v>3</v>
      </c>
      <c r="G443" s="11">
        <v>31028</v>
      </c>
      <c r="H443" t="s">
        <v>424</v>
      </c>
      <c r="I443"/>
      <c r="J443" t="s">
        <v>111</v>
      </c>
      <c r="K443" t="s">
        <v>292</v>
      </c>
      <c r="L443" t="s">
        <v>61</v>
      </c>
      <c r="M443">
        <v>1</v>
      </c>
      <c r="N443" t="s">
        <v>62</v>
      </c>
      <c r="O443">
        <v>11</v>
      </c>
      <c r="P443" s="3">
        <v>11</v>
      </c>
      <c r="Q443" s="3" t="s">
        <v>74</v>
      </c>
      <c r="S443" s="20">
        <v>2025</v>
      </c>
      <c r="T443" s="3">
        <f t="shared" si="182"/>
        <v>44</v>
      </c>
      <c r="U443" s="13" t="s">
        <v>155</v>
      </c>
      <c r="V443" s="13" t="s">
        <v>1831</v>
      </c>
      <c r="W443" s="21" t="s">
        <v>1832</v>
      </c>
      <c r="X443" s="19">
        <v>4800</v>
      </c>
      <c r="Z443" s="19">
        <f t="shared" si="179"/>
        <v>2800</v>
      </c>
      <c r="AA443" s="19">
        <f t="shared" si="180"/>
        <v>1700</v>
      </c>
      <c r="AB443" s="22">
        <f t="shared" si="150"/>
        <v>9300</v>
      </c>
      <c r="AC443" t="s">
        <v>70</v>
      </c>
      <c r="AD443" t="s">
        <v>418</v>
      </c>
      <c r="AE443" t="s">
        <v>431</v>
      </c>
      <c r="AF443" s="5" t="s">
        <v>434</v>
      </c>
      <c r="AG443" s="6" t="s">
        <v>415</v>
      </c>
    </row>
    <row r="444" spans="1:33" x14ac:dyDescent="0.3">
      <c r="A444">
        <v>441</v>
      </c>
      <c r="B444" s="54">
        <v>52.0569045740625</v>
      </c>
      <c r="C444" s="53">
        <v>9.7892822538554505</v>
      </c>
      <c r="D444" s="24" t="s">
        <v>433</v>
      </c>
      <c r="E444" t="s">
        <v>432</v>
      </c>
      <c r="F444" s="7" t="s">
        <v>293</v>
      </c>
      <c r="G444" s="11">
        <v>31028</v>
      </c>
      <c r="H444" t="s">
        <v>424</v>
      </c>
      <c r="I444"/>
      <c r="J444" t="s">
        <v>111</v>
      </c>
      <c r="K444" t="s">
        <v>292</v>
      </c>
      <c r="L444" t="s">
        <v>61</v>
      </c>
      <c r="M444">
        <v>4</v>
      </c>
      <c r="N444" t="s">
        <v>62</v>
      </c>
      <c r="O444">
        <v>11</v>
      </c>
      <c r="P444" s="3">
        <v>44</v>
      </c>
      <c r="Q444" s="3" t="s">
        <v>74</v>
      </c>
      <c r="S444" s="20">
        <v>2025</v>
      </c>
      <c r="T444" s="3">
        <f t="shared" si="182"/>
        <v>176</v>
      </c>
      <c r="U444" s="13" t="s">
        <v>155</v>
      </c>
      <c r="V444" s="13" t="s">
        <v>1831</v>
      </c>
      <c r="W444" s="21" t="s">
        <v>1832</v>
      </c>
      <c r="X444" s="19">
        <v>7200</v>
      </c>
      <c r="Z444" s="19">
        <f t="shared" si="179"/>
        <v>11200</v>
      </c>
      <c r="AA444" s="19">
        <f t="shared" si="180"/>
        <v>6800</v>
      </c>
      <c r="AB444" s="22">
        <f t="shared" si="150"/>
        <v>25200</v>
      </c>
      <c r="AC444" t="s">
        <v>70</v>
      </c>
      <c r="AD444" t="s">
        <v>418</v>
      </c>
      <c r="AE444" t="s">
        <v>431</v>
      </c>
      <c r="AF444" s="5" t="s">
        <v>430</v>
      </c>
      <c r="AG444" s="6" t="s">
        <v>415</v>
      </c>
    </row>
    <row r="445" spans="1:33" x14ac:dyDescent="0.3">
      <c r="A445">
        <v>442</v>
      </c>
      <c r="B445" s="54">
        <v>52.021200826869197</v>
      </c>
      <c r="C445" s="53">
        <v>9.72043103185608</v>
      </c>
      <c r="D445" s="24" t="s">
        <v>429</v>
      </c>
      <c r="E445" t="s">
        <v>142</v>
      </c>
      <c r="G445" s="11">
        <v>31089</v>
      </c>
      <c r="H445" t="s">
        <v>419</v>
      </c>
      <c r="I445"/>
      <c r="J445" t="s">
        <v>111</v>
      </c>
      <c r="K445" t="s">
        <v>292</v>
      </c>
      <c r="L445" t="s">
        <v>61</v>
      </c>
      <c r="M445">
        <v>1</v>
      </c>
      <c r="N445" t="s">
        <v>62</v>
      </c>
      <c r="O445">
        <v>11</v>
      </c>
      <c r="P445" s="3">
        <v>11</v>
      </c>
      <c r="Q445" s="3" t="s">
        <v>74</v>
      </c>
      <c r="S445" s="20">
        <v>2030</v>
      </c>
      <c r="T445" s="3">
        <f t="shared" si="182"/>
        <v>44</v>
      </c>
      <c r="U445" s="13" t="s">
        <v>155</v>
      </c>
      <c r="V445" s="13" t="s">
        <v>1831</v>
      </c>
      <c r="W445" s="21" t="s">
        <v>1832</v>
      </c>
      <c r="X445" s="19">
        <v>4800</v>
      </c>
      <c r="Z445" s="19">
        <f t="shared" si="179"/>
        <v>2800</v>
      </c>
      <c r="AA445" s="19">
        <f t="shared" si="180"/>
        <v>1700</v>
      </c>
      <c r="AB445" s="22">
        <f t="shared" si="150"/>
        <v>9300</v>
      </c>
      <c r="AC445" t="s">
        <v>70</v>
      </c>
      <c r="AD445" t="s">
        <v>418</v>
      </c>
      <c r="AE445" t="s">
        <v>428</v>
      </c>
      <c r="AF445" s="5" t="s">
        <v>427</v>
      </c>
      <c r="AG445" s="6" t="s">
        <v>415</v>
      </c>
    </row>
    <row r="446" spans="1:33" x14ac:dyDescent="0.3">
      <c r="A446">
        <v>443</v>
      </c>
      <c r="B446" s="54">
        <v>52.066927486229801</v>
      </c>
      <c r="C446" s="53">
        <v>9.7994156395774201</v>
      </c>
      <c r="D446" s="24" t="s">
        <v>426</v>
      </c>
      <c r="E446" t="s">
        <v>425</v>
      </c>
      <c r="F446" s="7">
        <v>2</v>
      </c>
      <c r="G446" s="11">
        <v>31028</v>
      </c>
      <c r="H446" t="s">
        <v>424</v>
      </c>
      <c r="I446"/>
      <c r="J446" t="s">
        <v>111</v>
      </c>
      <c r="K446" t="s">
        <v>59</v>
      </c>
      <c r="L446" t="s">
        <v>61</v>
      </c>
      <c r="M446">
        <v>1</v>
      </c>
      <c r="N446" t="s">
        <v>62</v>
      </c>
      <c r="O446">
        <v>11</v>
      </c>
      <c r="P446" s="3">
        <v>11</v>
      </c>
      <c r="Q446" s="3" t="s">
        <v>74</v>
      </c>
      <c r="S446" s="20">
        <v>2025</v>
      </c>
      <c r="T446" s="3">
        <f t="shared" si="182"/>
        <v>44</v>
      </c>
      <c r="U446" s="13" t="s">
        <v>155</v>
      </c>
      <c r="V446" s="13" t="s">
        <v>1831</v>
      </c>
      <c r="W446" s="21" t="s">
        <v>1832</v>
      </c>
      <c r="X446" s="19">
        <v>4800</v>
      </c>
      <c r="Z446" s="19">
        <f t="shared" si="179"/>
        <v>11200</v>
      </c>
      <c r="AA446" s="19">
        <f t="shared" si="180"/>
        <v>1700</v>
      </c>
      <c r="AB446" s="22">
        <f t="shared" si="150"/>
        <v>17700</v>
      </c>
      <c r="AC446" t="s">
        <v>70</v>
      </c>
      <c r="AD446" t="s">
        <v>418</v>
      </c>
      <c r="AE446" t="s">
        <v>423</v>
      </c>
      <c r="AF446" s="5" t="s">
        <v>422</v>
      </c>
      <c r="AG446" s="6" t="s">
        <v>415</v>
      </c>
    </row>
    <row r="447" spans="1:33" x14ac:dyDescent="0.3">
      <c r="A447">
        <v>444</v>
      </c>
      <c r="B447" s="54">
        <v>52.020678424844697</v>
      </c>
      <c r="C447" s="53">
        <v>9.6700430508914792</v>
      </c>
      <c r="D447" s="24" t="s">
        <v>421</v>
      </c>
      <c r="E447" t="s">
        <v>420</v>
      </c>
      <c r="F447" s="7">
        <v>4</v>
      </c>
      <c r="G447" s="11">
        <v>31089</v>
      </c>
      <c r="H447" t="s">
        <v>419</v>
      </c>
      <c r="I447"/>
      <c r="J447" t="s">
        <v>60</v>
      </c>
      <c r="K447" t="s">
        <v>59</v>
      </c>
      <c r="L447" t="s">
        <v>61</v>
      </c>
      <c r="M447">
        <v>4</v>
      </c>
      <c r="N447" t="s">
        <v>62</v>
      </c>
      <c r="O447">
        <v>11</v>
      </c>
      <c r="P447" s="3">
        <v>44</v>
      </c>
      <c r="Q447" s="3" t="s">
        <v>74</v>
      </c>
      <c r="S447" s="20">
        <v>2025</v>
      </c>
      <c r="T447" s="3">
        <f t="shared" si="182"/>
        <v>176</v>
      </c>
      <c r="U447" s="13" t="s">
        <v>155</v>
      </c>
      <c r="V447" s="13" t="s">
        <v>1831</v>
      </c>
      <c r="W447" s="21" t="s">
        <v>1832</v>
      </c>
      <c r="X447" s="19">
        <v>7200</v>
      </c>
      <c r="Z447" s="19">
        <f t="shared" si="179"/>
        <v>2800</v>
      </c>
      <c r="AA447" s="19">
        <f t="shared" si="180"/>
        <v>6800</v>
      </c>
      <c r="AB447" s="22">
        <f t="shared" si="150"/>
        <v>16800</v>
      </c>
      <c r="AC447" t="s">
        <v>70</v>
      </c>
      <c r="AD447" t="s">
        <v>418</v>
      </c>
      <c r="AE447" t="s">
        <v>417</v>
      </c>
      <c r="AF447" s="5" t="s">
        <v>416</v>
      </c>
      <c r="AG447" s="6" t="s">
        <v>415</v>
      </c>
    </row>
    <row r="448" spans="1:33" x14ac:dyDescent="0.3">
      <c r="A448">
        <v>445</v>
      </c>
      <c r="B448" s="54">
        <v>52.167057370237501</v>
      </c>
      <c r="C448" s="53">
        <v>9.7913560838673099</v>
      </c>
      <c r="D448" s="24" t="s">
        <v>414</v>
      </c>
      <c r="E448" t="s">
        <v>129</v>
      </c>
      <c r="G448" s="11">
        <v>31171</v>
      </c>
      <c r="H448" s="3" t="s">
        <v>365</v>
      </c>
      <c r="I448" s="24"/>
      <c r="J448" t="s">
        <v>60</v>
      </c>
      <c r="K448" t="s">
        <v>75</v>
      </c>
      <c r="L448" t="s">
        <v>61</v>
      </c>
      <c r="M448">
        <v>4</v>
      </c>
      <c r="N448" t="s">
        <v>62</v>
      </c>
      <c r="O448">
        <v>11</v>
      </c>
      <c r="P448" s="3">
        <v>44</v>
      </c>
      <c r="Q448" s="3" t="s">
        <v>74</v>
      </c>
      <c r="S448" s="20">
        <v>2025</v>
      </c>
      <c r="T448" s="3">
        <f t="shared" si="182"/>
        <v>176</v>
      </c>
      <c r="U448" s="13" t="s">
        <v>73</v>
      </c>
      <c r="V448" s="15" t="s">
        <v>72</v>
      </c>
      <c r="W448" s="23" t="s">
        <v>71</v>
      </c>
      <c r="X448" s="40">
        <v>5570</v>
      </c>
      <c r="Y448" s="40"/>
      <c r="Z448" s="19">
        <f t="shared" si="179"/>
        <v>2800</v>
      </c>
      <c r="AA448" s="19">
        <f t="shared" si="180"/>
        <v>6800</v>
      </c>
      <c r="AB448" s="22">
        <f t="shared" si="150"/>
        <v>15170</v>
      </c>
      <c r="AC448" t="s">
        <v>70</v>
      </c>
      <c r="AD448" t="s">
        <v>291</v>
      </c>
      <c r="AE448" t="s">
        <v>365</v>
      </c>
      <c r="AF448" s="5" t="s">
        <v>413</v>
      </c>
      <c r="AG448" s="6" t="s">
        <v>288</v>
      </c>
    </row>
    <row r="449" spans="1:33" x14ac:dyDescent="0.3">
      <c r="A449">
        <v>446</v>
      </c>
      <c r="B449" s="54">
        <v>52.154927574902601</v>
      </c>
      <c r="C449" s="53">
        <v>9.7901222681517996</v>
      </c>
      <c r="D449" s="24" t="s">
        <v>412</v>
      </c>
      <c r="E449" t="s">
        <v>411</v>
      </c>
      <c r="F449" s="7">
        <v>3</v>
      </c>
      <c r="G449" s="11">
        <v>31171</v>
      </c>
      <c r="H449" s="3" t="s">
        <v>365</v>
      </c>
      <c r="I449" s="24"/>
      <c r="J449" t="s">
        <v>111</v>
      </c>
      <c r="K449" t="s">
        <v>102</v>
      </c>
      <c r="L449" t="s">
        <v>83</v>
      </c>
      <c r="M449">
        <v>4</v>
      </c>
      <c r="N449" t="s">
        <v>109</v>
      </c>
      <c r="O449">
        <v>75</v>
      </c>
      <c r="P449" s="3">
        <v>300</v>
      </c>
      <c r="Q449" s="3" t="s">
        <v>81</v>
      </c>
      <c r="S449" s="20">
        <v>2030</v>
      </c>
      <c r="T449" s="3">
        <f>M449*226</f>
        <v>904</v>
      </c>
      <c r="U449" s="13" t="s">
        <v>73</v>
      </c>
      <c r="V449" s="15" t="s">
        <v>94</v>
      </c>
      <c r="W449" s="23" t="s">
        <v>93</v>
      </c>
      <c r="X449" s="40">
        <v>60225</v>
      </c>
      <c r="Y449" s="40"/>
      <c r="Z449" s="19">
        <f>M449*45000</f>
        <v>180000</v>
      </c>
      <c r="AA449" s="19">
        <f>M449*4500</f>
        <v>18000</v>
      </c>
      <c r="AB449" s="22">
        <f t="shared" si="150"/>
        <v>258225</v>
      </c>
      <c r="AC449" t="s">
        <v>70</v>
      </c>
      <c r="AD449" t="s">
        <v>291</v>
      </c>
      <c r="AE449" t="s">
        <v>365</v>
      </c>
      <c r="AF449" s="5" t="s">
        <v>410</v>
      </c>
      <c r="AG449" s="6" t="s">
        <v>288</v>
      </c>
    </row>
    <row r="450" spans="1:33" x14ac:dyDescent="0.3">
      <c r="A450">
        <v>447</v>
      </c>
      <c r="B450" s="54">
        <v>52.1673409747332</v>
      </c>
      <c r="C450" s="53">
        <v>9.7801148801055202</v>
      </c>
      <c r="D450" s="24" t="s">
        <v>409</v>
      </c>
      <c r="E450" t="s">
        <v>265</v>
      </c>
      <c r="F450" s="7">
        <v>4</v>
      </c>
      <c r="G450" s="11">
        <v>31171</v>
      </c>
      <c r="H450" s="3" t="s">
        <v>365</v>
      </c>
      <c r="I450" s="24"/>
      <c r="J450" t="s">
        <v>60</v>
      </c>
      <c r="K450" t="s">
        <v>59</v>
      </c>
      <c r="L450" t="s">
        <v>61</v>
      </c>
      <c r="M450">
        <v>2</v>
      </c>
      <c r="N450" t="s">
        <v>62</v>
      </c>
      <c r="O450">
        <v>22</v>
      </c>
      <c r="P450" s="3">
        <v>44</v>
      </c>
      <c r="Q450" s="3" t="s">
        <v>74</v>
      </c>
      <c r="S450" s="20">
        <v>2028</v>
      </c>
      <c r="T450" s="12">
        <f>M450*88</f>
        <v>176</v>
      </c>
      <c r="U450" s="13" t="s">
        <v>73</v>
      </c>
      <c r="V450" s="15" t="s">
        <v>72</v>
      </c>
      <c r="W450" s="23" t="s">
        <v>71</v>
      </c>
      <c r="X450" s="40">
        <v>5570</v>
      </c>
      <c r="Y450" s="40"/>
      <c r="Z450" s="19">
        <f>M448*2800</f>
        <v>11200</v>
      </c>
      <c r="AA450" s="19">
        <f>M450*1700</f>
        <v>3400</v>
      </c>
      <c r="AB450" s="22">
        <f t="shared" si="150"/>
        <v>20170</v>
      </c>
      <c r="AC450" t="s">
        <v>70</v>
      </c>
      <c r="AD450" t="s">
        <v>291</v>
      </c>
      <c r="AE450" t="s">
        <v>365</v>
      </c>
      <c r="AF450" s="5" t="s">
        <v>408</v>
      </c>
      <c r="AG450" s="6" t="s">
        <v>288</v>
      </c>
    </row>
    <row r="451" spans="1:33" x14ac:dyDescent="0.3">
      <c r="A451">
        <v>448</v>
      </c>
      <c r="B451" s="54">
        <v>52.157727448705003</v>
      </c>
      <c r="C451" s="53">
        <v>9.7808188109146705</v>
      </c>
      <c r="D451" s="24" t="s">
        <v>407</v>
      </c>
      <c r="E451" t="s">
        <v>406</v>
      </c>
      <c r="F451" s="7">
        <v>3</v>
      </c>
      <c r="G451" s="11">
        <v>31171</v>
      </c>
      <c r="H451" s="3" t="s">
        <v>365</v>
      </c>
      <c r="I451" s="24"/>
      <c r="J451" t="s">
        <v>111</v>
      </c>
      <c r="K451" t="s">
        <v>75</v>
      </c>
      <c r="L451" t="s">
        <v>110</v>
      </c>
      <c r="M451">
        <v>2</v>
      </c>
      <c r="N451" t="s">
        <v>109</v>
      </c>
      <c r="O451">
        <v>150</v>
      </c>
      <c r="P451" s="3">
        <v>300</v>
      </c>
      <c r="Q451" s="3" t="s">
        <v>108</v>
      </c>
      <c r="S451" s="20">
        <v>2030</v>
      </c>
      <c r="T451" s="3">
        <f>M451*300</f>
        <v>600</v>
      </c>
      <c r="U451" s="13" t="s">
        <v>73</v>
      </c>
      <c r="V451" s="15" t="s">
        <v>94</v>
      </c>
      <c r="W451" s="23" t="s">
        <v>93</v>
      </c>
      <c r="X451" s="40">
        <v>60225</v>
      </c>
      <c r="Y451" s="40"/>
      <c r="Z451" s="19">
        <f>M451*45000</f>
        <v>90000</v>
      </c>
      <c r="AA451" s="19">
        <f>M451*5500</f>
        <v>11000</v>
      </c>
      <c r="AB451" s="22">
        <f t="shared" si="150"/>
        <v>161225</v>
      </c>
      <c r="AC451" t="s">
        <v>70</v>
      </c>
      <c r="AD451" t="s">
        <v>291</v>
      </c>
      <c r="AE451" t="s">
        <v>365</v>
      </c>
      <c r="AF451" s="5" t="s">
        <v>405</v>
      </c>
      <c r="AG451" s="6" t="s">
        <v>288</v>
      </c>
    </row>
    <row r="452" spans="1:33" x14ac:dyDescent="0.3">
      <c r="A452">
        <v>449</v>
      </c>
      <c r="B452" s="54">
        <v>52.164577563532902</v>
      </c>
      <c r="C452" s="53">
        <v>9.7863547556611401</v>
      </c>
      <c r="D452" s="24" t="s">
        <v>404</v>
      </c>
      <c r="E452" t="s">
        <v>129</v>
      </c>
      <c r="F452" s="7">
        <v>96</v>
      </c>
      <c r="G452" s="11">
        <v>31171</v>
      </c>
      <c r="H452" s="3" t="s">
        <v>365</v>
      </c>
      <c r="I452" s="24"/>
      <c r="J452" t="s">
        <v>111</v>
      </c>
      <c r="K452" t="s">
        <v>102</v>
      </c>
      <c r="L452" t="s">
        <v>83</v>
      </c>
      <c r="M452">
        <v>1</v>
      </c>
      <c r="N452" t="s">
        <v>109</v>
      </c>
      <c r="O452">
        <v>75</v>
      </c>
      <c r="P452" s="3">
        <v>75</v>
      </c>
      <c r="Q452" s="3" t="s">
        <v>81</v>
      </c>
      <c r="S452" s="20">
        <v>2030</v>
      </c>
      <c r="T452" s="3">
        <f t="shared" ref="T452:T453" si="183">M452*226</f>
        <v>226</v>
      </c>
      <c r="U452" s="13" t="s">
        <v>73</v>
      </c>
      <c r="V452" s="15" t="s">
        <v>94</v>
      </c>
      <c r="W452" s="23" t="s">
        <v>93</v>
      </c>
      <c r="X452" s="40">
        <v>37339</v>
      </c>
      <c r="Y452" s="40"/>
      <c r="Z452" s="19">
        <f t="shared" ref="Z452:Z453" si="184">M452*45000</f>
        <v>45000</v>
      </c>
      <c r="AA452" s="19">
        <f t="shared" ref="AA452:AA453" si="185">M452*4500</f>
        <v>4500</v>
      </c>
      <c r="AB452" s="22">
        <f t="shared" si="150"/>
        <v>86839</v>
      </c>
      <c r="AC452" t="s">
        <v>70</v>
      </c>
      <c r="AD452" t="s">
        <v>291</v>
      </c>
      <c r="AE452" t="s">
        <v>365</v>
      </c>
      <c r="AF452" s="5" t="s">
        <v>403</v>
      </c>
      <c r="AG452" t="s">
        <v>288</v>
      </c>
    </row>
    <row r="453" spans="1:33" x14ac:dyDescent="0.3">
      <c r="A453">
        <v>450</v>
      </c>
      <c r="B453" s="54">
        <v>52.161063160570698</v>
      </c>
      <c r="C453" s="53">
        <v>9.7829107992955997</v>
      </c>
      <c r="D453" s="24" t="s">
        <v>402</v>
      </c>
      <c r="E453" t="s">
        <v>129</v>
      </c>
      <c r="F453" s="7" t="s">
        <v>401</v>
      </c>
      <c r="G453" s="11">
        <v>31171</v>
      </c>
      <c r="H453" s="3" t="s">
        <v>365</v>
      </c>
      <c r="I453" s="24"/>
      <c r="J453" t="s">
        <v>111</v>
      </c>
      <c r="K453" t="s">
        <v>102</v>
      </c>
      <c r="L453" t="s">
        <v>83</v>
      </c>
      <c r="M453">
        <v>1</v>
      </c>
      <c r="N453" t="s">
        <v>109</v>
      </c>
      <c r="O453">
        <v>75</v>
      </c>
      <c r="P453" s="3">
        <v>75</v>
      </c>
      <c r="Q453" s="3" t="s">
        <v>81</v>
      </c>
      <c r="S453" s="20">
        <v>2030</v>
      </c>
      <c r="T453" s="3">
        <f t="shared" si="183"/>
        <v>226</v>
      </c>
      <c r="U453" s="13" t="s">
        <v>73</v>
      </c>
      <c r="V453" s="15" t="s">
        <v>94</v>
      </c>
      <c r="W453" s="23" t="s">
        <v>93</v>
      </c>
      <c r="X453" s="40">
        <v>37339</v>
      </c>
      <c r="Y453" s="40"/>
      <c r="Z453" s="19">
        <f t="shared" si="184"/>
        <v>45000</v>
      </c>
      <c r="AA453" s="19">
        <f t="shared" si="185"/>
        <v>4500</v>
      </c>
      <c r="AB453" s="22">
        <f t="shared" si="150"/>
        <v>86839</v>
      </c>
      <c r="AC453" t="s">
        <v>70</v>
      </c>
      <c r="AD453" t="s">
        <v>291</v>
      </c>
      <c r="AE453" t="s">
        <v>365</v>
      </c>
      <c r="AF453" s="5" t="s">
        <v>400</v>
      </c>
      <c r="AG453" t="s">
        <v>288</v>
      </c>
    </row>
    <row r="454" spans="1:33" x14ac:dyDescent="0.3">
      <c r="A454">
        <v>451</v>
      </c>
      <c r="B454" s="54">
        <v>52.160317166105898</v>
      </c>
      <c r="C454" s="53">
        <v>9.79043036685351</v>
      </c>
      <c r="D454" s="24" t="s">
        <v>399</v>
      </c>
      <c r="E454" t="s">
        <v>398</v>
      </c>
      <c r="F454" s="7">
        <v>22</v>
      </c>
      <c r="G454" s="11">
        <v>31171</v>
      </c>
      <c r="H454" s="3" t="s">
        <v>365</v>
      </c>
      <c r="I454" s="24"/>
      <c r="J454" t="s">
        <v>60</v>
      </c>
      <c r="K454" t="s">
        <v>59</v>
      </c>
      <c r="L454" t="s">
        <v>61</v>
      </c>
      <c r="M454">
        <v>1</v>
      </c>
      <c r="N454" t="s">
        <v>62</v>
      </c>
      <c r="O454">
        <v>22</v>
      </c>
      <c r="P454" s="3">
        <v>22</v>
      </c>
      <c r="Q454" s="3" t="s">
        <v>74</v>
      </c>
      <c r="S454" s="20">
        <v>2028</v>
      </c>
      <c r="T454" s="12">
        <f t="shared" ref="T454:T463" si="186">M454*88</f>
        <v>88</v>
      </c>
      <c r="U454" s="13" t="s">
        <v>73</v>
      </c>
      <c r="V454" s="15" t="s">
        <v>72</v>
      </c>
      <c r="W454" s="23" t="s">
        <v>71</v>
      </c>
      <c r="X454" s="40">
        <v>5150</v>
      </c>
      <c r="Y454" s="40"/>
      <c r="Z454" s="19">
        <f t="shared" ref="Z454:Z463" si="187">M452*2800</f>
        <v>2800</v>
      </c>
      <c r="AA454" s="19">
        <f t="shared" ref="AA454:AA463" si="188">M454*1700</f>
        <v>1700</v>
      </c>
      <c r="AB454" s="22">
        <f t="shared" ref="AB454:AB517" si="189">SUM(X454:AA454)</f>
        <v>9650</v>
      </c>
      <c r="AC454" t="s">
        <v>70</v>
      </c>
      <c r="AD454" t="s">
        <v>291</v>
      </c>
      <c r="AE454" t="s">
        <v>365</v>
      </c>
      <c r="AF454" s="5" t="s">
        <v>397</v>
      </c>
      <c r="AG454" t="s">
        <v>288</v>
      </c>
    </row>
    <row r="455" spans="1:33" x14ac:dyDescent="0.3">
      <c r="A455">
        <v>452</v>
      </c>
      <c r="B455" s="59">
        <v>52.158850881497401</v>
      </c>
      <c r="C455" s="53">
        <v>9.7813158654520596</v>
      </c>
      <c r="D455" s="24" t="s">
        <v>396</v>
      </c>
      <c r="E455" s="3" t="s">
        <v>129</v>
      </c>
      <c r="F455" s="7">
        <v>32</v>
      </c>
      <c r="G455" s="7">
        <v>31171</v>
      </c>
      <c r="H455" s="3" t="s">
        <v>365</v>
      </c>
      <c r="I455" s="24"/>
      <c r="J455" t="s">
        <v>60</v>
      </c>
      <c r="K455" t="s">
        <v>59</v>
      </c>
      <c r="L455" t="s">
        <v>61</v>
      </c>
      <c r="M455">
        <v>1</v>
      </c>
      <c r="N455" t="s">
        <v>62</v>
      </c>
      <c r="O455">
        <v>22</v>
      </c>
      <c r="P455" s="3">
        <v>22</v>
      </c>
      <c r="Q455" s="3" t="s">
        <v>74</v>
      </c>
      <c r="S455" s="20">
        <v>2025</v>
      </c>
      <c r="T455" s="12">
        <f t="shared" si="186"/>
        <v>88</v>
      </c>
      <c r="U455" s="13" t="s">
        <v>73</v>
      </c>
      <c r="V455" s="15" t="s">
        <v>72</v>
      </c>
      <c r="W455" s="23" t="s">
        <v>71</v>
      </c>
      <c r="X455" s="40">
        <v>5150</v>
      </c>
      <c r="Y455" s="40"/>
      <c r="Z455" s="19">
        <f t="shared" si="187"/>
        <v>2800</v>
      </c>
      <c r="AA455" s="19">
        <f t="shared" si="188"/>
        <v>1700</v>
      </c>
      <c r="AB455" s="22">
        <f t="shared" si="189"/>
        <v>9650</v>
      </c>
      <c r="AC455" t="s">
        <v>70</v>
      </c>
      <c r="AD455" t="s">
        <v>291</v>
      </c>
      <c r="AE455" t="s">
        <v>365</v>
      </c>
      <c r="AF455" s="5" t="s">
        <v>395</v>
      </c>
      <c r="AG455" t="s">
        <v>288</v>
      </c>
    </row>
    <row r="456" spans="1:33" x14ac:dyDescent="0.3">
      <c r="A456">
        <v>453</v>
      </c>
      <c r="B456" s="54">
        <v>52.157700710313698</v>
      </c>
      <c r="C456" s="53">
        <v>9.8150818415623302</v>
      </c>
      <c r="D456" s="24" t="s">
        <v>341</v>
      </c>
      <c r="E456" t="s">
        <v>394</v>
      </c>
      <c r="F456" s="7">
        <v>1</v>
      </c>
      <c r="G456" s="11">
        <v>31171</v>
      </c>
      <c r="H456" s="3" t="s">
        <v>384</v>
      </c>
      <c r="I456" s="24"/>
      <c r="J456" t="s">
        <v>60</v>
      </c>
      <c r="K456" t="s">
        <v>59</v>
      </c>
      <c r="L456" t="s">
        <v>61</v>
      </c>
      <c r="M456">
        <v>1</v>
      </c>
      <c r="N456" t="s">
        <v>62</v>
      </c>
      <c r="O456">
        <v>22</v>
      </c>
      <c r="P456" s="3">
        <v>22</v>
      </c>
      <c r="Q456" s="3" t="s">
        <v>74</v>
      </c>
      <c r="S456" s="20">
        <v>2025</v>
      </c>
      <c r="T456" s="12">
        <f t="shared" si="186"/>
        <v>88</v>
      </c>
      <c r="U456" s="13" t="s">
        <v>73</v>
      </c>
      <c r="V456" s="15" t="s">
        <v>72</v>
      </c>
      <c r="W456" s="23" t="s">
        <v>71</v>
      </c>
      <c r="X456" s="40">
        <v>5150</v>
      </c>
      <c r="Y456" s="40"/>
      <c r="Z456" s="19">
        <f t="shared" si="187"/>
        <v>2800</v>
      </c>
      <c r="AA456" s="19">
        <f t="shared" si="188"/>
        <v>1700</v>
      </c>
      <c r="AB456" s="22">
        <f t="shared" si="189"/>
        <v>9650</v>
      </c>
      <c r="AC456" t="s">
        <v>70</v>
      </c>
      <c r="AD456" t="s">
        <v>291</v>
      </c>
      <c r="AE456" t="s">
        <v>365</v>
      </c>
      <c r="AF456" s="5" t="s">
        <v>393</v>
      </c>
      <c r="AG456" t="s">
        <v>288</v>
      </c>
    </row>
    <row r="457" spans="1:33" x14ac:dyDescent="0.3">
      <c r="A457">
        <v>454</v>
      </c>
      <c r="B457" s="54">
        <v>52.158362150209001</v>
      </c>
      <c r="C457" s="53">
        <v>9.8106950287059593</v>
      </c>
      <c r="D457" s="24" t="s">
        <v>392</v>
      </c>
      <c r="E457" t="s">
        <v>391</v>
      </c>
      <c r="F457" s="7">
        <v>2</v>
      </c>
      <c r="G457" s="11">
        <v>31171</v>
      </c>
      <c r="H457" s="3" t="s">
        <v>384</v>
      </c>
      <c r="I457" s="24"/>
      <c r="J457" t="s">
        <v>60</v>
      </c>
      <c r="K457" t="s">
        <v>59</v>
      </c>
      <c r="L457" t="s">
        <v>61</v>
      </c>
      <c r="M457">
        <v>1</v>
      </c>
      <c r="N457" t="s">
        <v>62</v>
      </c>
      <c r="O457">
        <v>22</v>
      </c>
      <c r="P457" s="3">
        <v>22</v>
      </c>
      <c r="Q457" s="3" t="s">
        <v>74</v>
      </c>
      <c r="S457" s="20">
        <v>2028</v>
      </c>
      <c r="T457" s="12">
        <f t="shared" si="186"/>
        <v>88</v>
      </c>
      <c r="U457" s="13" t="s">
        <v>73</v>
      </c>
      <c r="V457" s="15" t="s">
        <v>72</v>
      </c>
      <c r="W457" s="23" t="s">
        <v>71</v>
      </c>
      <c r="X457" s="40">
        <v>5150</v>
      </c>
      <c r="Y457" s="40"/>
      <c r="Z457" s="19">
        <f t="shared" si="187"/>
        <v>2800</v>
      </c>
      <c r="AA457" s="19">
        <f t="shared" si="188"/>
        <v>1700</v>
      </c>
      <c r="AB457" s="22">
        <f t="shared" si="189"/>
        <v>9650</v>
      </c>
      <c r="AC457" t="s">
        <v>70</v>
      </c>
      <c r="AD457" t="s">
        <v>291</v>
      </c>
      <c r="AE457" t="s">
        <v>365</v>
      </c>
      <c r="AF457" s="5" t="s">
        <v>390</v>
      </c>
      <c r="AG457" t="s">
        <v>288</v>
      </c>
    </row>
    <row r="458" spans="1:33" x14ac:dyDescent="0.3">
      <c r="A458">
        <v>455</v>
      </c>
      <c r="B458" s="59">
        <v>52.153681939858501</v>
      </c>
      <c r="C458" s="53">
        <v>9.8149035115805994</v>
      </c>
      <c r="D458" s="24" t="s">
        <v>389</v>
      </c>
      <c r="E458" t="s">
        <v>388</v>
      </c>
      <c r="G458" s="11">
        <v>31171</v>
      </c>
      <c r="H458" s="3" t="s">
        <v>384</v>
      </c>
      <c r="I458" s="24"/>
      <c r="J458" t="s">
        <v>60</v>
      </c>
      <c r="K458" t="s">
        <v>59</v>
      </c>
      <c r="L458" t="s">
        <v>61</v>
      </c>
      <c r="M458">
        <v>1</v>
      </c>
      <c r="N458" t="s">
        <v>62</v>
      </c>
      <c r="O458">
        <v>22</v>
      </c>
      <c r="P458" s="3">
        <v>22</v>
      </c>
      <c r="Q458" s="3" t="s">
        <v>74</v>
      </c>
      <c r="S458" s="20">
        <v>2030</v>
      </c>
      <c r="T458" s="12">
        <f t="shared" si="186"/>
        <v>88</v>
      </c>
      <c r="U458" s="13" t="s">
        <v>73</v>
      </c>
      <c r="V458" s="15" t="s">
        <v>72</v>
      </c>
      <c r="W458" s="23" t="s">
        <v>71</v>
      </c>
      <c r="X458" s="40">
        <v>5150</v>
      </c>
      <c r="Y458" s="40"/>
      <c r="Z458" s="19">
        <f t="shared" si="187"/>
        <v>2800</v>
      </c>
      <c r="AA458" s="19">
        <f t="shared" si="188"/>
        <v>1700</v>
      </c>
      <c r="AB458" s="22">
        <f t="shared" si="189"/>
        <v>9650</v>
      </c>
      <c r="AC458" t="s">
        <v>70</v>
      </c>
      <c r="AD458" t="s">
        <v>291</v>
      </c>
      <c r="AE458" t="s">
        <v>365</v>
      </c>
      <c r="AF458" s="5" t="s">
        <v>387</v>
      </c>
      <c r="AG458" t="s">
        <v>288</v>
      </c>
    </row>
    <row r="459" spans="1:33" x14ac:dyDescent="0.3">
      <c r="A459">
        <v>456</v>
      </c>
      <c r="B459" s="59">
        <v>52.162060713233402</v>
      </c>
      <c r="C459" s="53">
        <v>9.8108806884741693</v>
      </c>
      <c r="D459" s="24" t="s">
        <v>386</v>
      </c>
      <c r="E459" t="s">
        <v>385</v>
      </c>
      <c r="G459" s="11">
        <v>31171</v>
      </c>
      <c r="H459" s="3" t="s">
        <v>384</v>
      </c>
      <c r="I459" s="24"/>
      <c r="J459" t="s">
        <v>60</v>
      </c>
      <c r="K459" t="s">
        <v>59</v>
      </c>
      <c r="L459" t="s">
        <v>61</v>
      </c>
      <c r="M459">
        <v>1</v>
      </c>
      <c r="N459" t="s">
        <v>62</v>
      </c>
      <c r="O459">
        <v>22</v>
      </c>
      <c r="P459" s="3">
        <v>22</v>
      </c>
      <c r="Q459" s="3" t="s">
        <v>74</v>
      </c>
      <c r="S459" s="20">
        <v>2030</v>
      </c>
      <c r="T459" s="12">
        <f t="shared" si="186"/>
        <v>88</v>
      </c>
      <c r="U459" s="13" t="s">
        <v>73</v>
      </c>
      <c r="V459" s="15" t="s">
        <v>72</v>
      </c>
      <c r="W459" s="23" t="s">
        <v>71</v>
      </c>
      <c r="X459" s="40">
        <v>5150</v>
      </c>
      <c r="Y459" s="40"/>
      <c r="Z459" s="19">
        <f t="shared" si="187"/>
        <v>2800</v>
      </c>
      <c r="AA459" s="19">
        <f t="shared" si="188"/>
        <v>1700</v>
      </c>
      <c r="AB459" s="22">
        <f t="shared" si="189"/>
        <v>9650</v>
      </c>
      <c r="AC459" t="s">
        <v>70</v>
      </c>
      <c r="AD459" t="s">
        <v>291</v>
      </c>
      <c r="AE459" t="s">
        <v>365</v>
      </c>
      <c r="AF459" s="5" t="s">
        <v>383</v>
      </c>
      <c r="AG459" t="s">
        <v>288</v>
      </c>
    </row>
    <row r="460" spans="1:33" x14ac:dyDescent="0.3">
      <c r="A460">
        <v>457</v>
      </c>
      <c r="B460" s="59">
        <v>52.147666331715897</v>
      </c>
      <c r="C460" s="53">
        <v>9.7984023865672292</v>
      </c>
      <c r="D460" s="24" t="s">
        <v>382</v>
      </c>
      <c r="E460" s="3" t="s">
        <v>381</v>
      </c>
      <c r="G460" s="7">
        <v>31171</v>
      </c>
      <c r="H460" s="3" t="s">
        <v>305</v>
      </c>
      <c r="I460" s="24"/>
      <c r="J460" t="s">
        <v>60</v>
      </c>
      <c r="K460" t="s">
        <v>59</v>
      </c>
      <c r="L460" s="3" t="s">
        <v>61</v>
      </c>
      <c r="M460" s="3">
        <v>1</v>
      </c>
      <c r="N460" s="3" t="s">
        <v>62</v>
      </c>
      <c r="O460" s="3">
        <v>22</v>
      </c>
      <c r="P460" s="3">
        <v>22</v>
      </c>
      <c r="Q460" s="3" t="s">
        <v>74</v>
      </c>
      <c r="S460" s="20">
        <v>2028</v>
      </c>
      <c r="T460" s="12">
        <f t="shared" si="186"/>
        <v>88</v>
      </c>
      <c r="U460" s="13" t="s">
        <v>73</v>
      </c>
      <c r="V460" s="15" t="s">
        <v>72</v>
      </c>
      <c r="W460" s="23" t="s">
        <v>71</v>
      </c>
      <c r="X460" s="40">
        <v>5150</v>
      </c>
      <c r="Y460" s="40"/>
      <c r="Z460" s="19">
        <f t="shared" si="187"/>
        <v>2800</v>
      </c>
      <c r="AA460" s="19">
        <f t="shared" si="188"/>
        <v>1700</v>
      </c>
      <c r="AB460" s="22">
        <f t="shared" si="189"/>
        <v>9650</v>
      </c>
      <c r="AC460" t="s">
        <v>70</v>
      </c>
      <c r="AD460" t="s">
        <v>291</v>
      </c>
      <c r="AE460" t="s">
        <v>365</v>
      </c>
      <c r="AF460" s="5" t="s">
        <v>380</v>
      </c>
      <c r="AG460" t="s">
        <v>288</v>
      </c>
    </row>
    <row r="461" spans="1:33" x14ac:dyDescent="0.3">
      <c r="A461">
        <v>458</v>
      </c>
      <c r="B461" s="59">
        <v>52.150464127570103</v>
      </c>
      <c r="C461" s="53">
        <v>9.8002678529833798</v>
      </c>
      <c r="D461" s="24" t="s">
        <v>379</v>
      </c>
      <c r="E461" s="3" t="s">
        <v>378</v>
      </c>
      <c r="G461" s="7">
        <v>31171</v>
      </c>
      <c r="H461" s="3" t="s">
        <v>305</v>
      </c>
      <c r="I461" s="24"/>
      <c r="J461" t="s">
        <v>60</v>
      </c>
      <c r="K461" t="s">
        <v>59</v>
      </c>
      <c r="L461" s="3" t="s">
        <v>61</v>
      </c>
      <c r="M461" s="3">
        <v>1</v>
      </c>
      <c r="N461" s="3" t="s">
        <v>62</v>
      </c>
      <c r="O461" s="3">
        <v>22</v>
      </c>
      <c r="P461" s="3">
        <v>22</v>
      </c>
      <c r="Q461" s="3" t="s">
        <v>74</v>
      </c>
      <c r="S461" s="20">
        <v>2030</v>
      </c>
      <c r="T461" s="12">
        <f t="shared" si="186"/>
        <v>88</v>
      </c>
      <c r="U461" s="13" t="s">
        <v>73</v>
      </c>
      <c r="V461" s="15" t="s">
        <v>72</v>
      </c>
      <c r="W461" s="23" t="s">
        <v>71</v>
      </c>
      <c r="X461" s="40">
        <v>5150</v>
      </c>
      <c r="Y461" s="40"/>
      <c r="Z461" s="19">
        <f t="shared" si="187"/>
        <v>2800</v>
      </c>
      <c r="AA461" s="19">
        <f t="shared" si="188"/>
        <v>1700</v>
      </c>
      <c r="AB461" s="22">
        <f t="shared" si="189"/>
        <v>9650</v>
      </c>
      <c r="AC461" t="s">
        <v>70</v>
      </c>
      <c r="AD461" t="s">
        <v>291</v>
      </c>
      <c r="AE461" t="s">
        <v>365</v>
      </c>
      <c r="AF461" s="5" t="s">
        <v>377</v>
      </c>
      <c r="AG461" t="s">
        <v>288</v>
      </c>
    </row>
    <row r="462" spans="1:33" x14ac:dyDescent="0.3">
      <c r="A462">
        <v>459</v>
      </c>
      <c r="B462" s="59">
        <v>52.145045868273002</v>
      </c>
      <c r="C462" s="53">
        <v>9.7763152185967108</v>
      </c>
      <c r="D462" s="31" t="s">
        <v>376</v>
      </c>
      <c r="E462" s="3" t="s">
        <v>375</v>
      </c>
      <c r="G462" s="7">
        <v>31171</v>
      </c>
      <c r="H462" s="3" t="s">
        <v>333</v>
      </c>
      <c r="I462" s="24"/>
      <c r="J462" t="s">
        <v>60</v>
      </c>
      <c r="K462" t="s">
        <v>59</v>
      </c>
      <c r="L462" s="3" t="s">
        <v>61</v>
      </c>
      <c r="M462" s="3">
        <v>1</v>
      </c>
      <c r="N462" s="3" t="s">
        <v>62</v>
      </c>
      <c r="O462" s="3">
        <v>22</v>
      </c>
      <c r="P462" s="3">
        <v>22</v>
      </c>
      <c r="Q462" s="3" t="s">
        <v>74</v>
      </c>
      <c r="S462" s="20">
        <v>2030</v>
      </c>
      <c r="T462" s="12">
        <f t="shared" si="186"/>
        <v>88</v>
      </c>
      <c r="U462" s="13" t="s">
        <v>73</v>
      </c>
      <c r="V462" s="15" t="s">
        <v>72</v>
      </c>
      <c r="W462" s="23" t="s">
        <v>71</v>
      </c>
      <c r="X462" s="40">
        <v>5150</v>
      </c>
      <c r="Y462" s="40"/>
      <c r="Z462" s="19">
        <f t="shared" si="187"/>
        <v>2800</v>
      </c>
      <c r="AA462" s="19">
        <f t="shared" si="188"/>
        <v>1700</v>
      </c>
      <c r="AB462" s="22">
        <f t="shared" si="189"/>
        <v>9650</v>
      </c>
      <c r="AC462" t="s">
        <v>70</v>
      </c>
      <c r="AD462" t="s">
        <v>291</v>
      </c>
      <c r="AE462" t="s">
        <v>365</v>
      </c>
      <c r="AF462" s="5" t="s">
        <v>374</v>
      </c>
      <c r="AG462" t="s">
        <v>288</v>
      </c>
    </row>
    <row r="463" spans="1:33" x14ac:dyDescent="0.3">
      <c r="A463">
        <v>460</v>
      </c>
      <c r="B463" s="59">
        <v>52.147876426865999</v>
      </c>
      <c r="C463" s="53">
        <v>9.7703655152570406</v>
      </c>
      <c r="D463" s="31" t="s">
        <v>373</v>
      </c>
      <c r="E463" s="3" t="s">
        <v>372</v>
      </c>
      <c r="G463" s="7">
        <v>31171</v>
      </c>
      <c r="H463" s="3" t="s">
        <v>333</v>
      </c>
      <c r="I463" s="24"/>
      <c r="J463" t="s">
        <v>111</v>
      </c>
      <c r="K463" t="s">
        <v>59</v>
      </c>
      <c r="L463" s="3" t="s">
        <v>61</v>
      </c>
      <c r="M463" s="3">
        <v>1</v>
      </c>
      <c r="N463" s="3" t="s">
        <v>62</v>
      </c>
      <c r="O463" s="3">
        <v>22</v>
      </c>
      <c r="P463" s="3">
        <v>22</v>
      </c>
      <c r="Q463" s="3" t="s">
        <v>74</v>
      </c>
      <c r="S463" s="20">
        <v>2030</v>
      </c>
      <c r="T463" s="12">
        <f t="shared" si="186"/>
        <v>88</v>
      </c>
      <c r="U463" s="13" t="s">
        <v>73</v>
      </c>
      <c r="V463" s="15" t="s">
        <v>72</v>
      </c>
      <c r="W463" s="23" t="s">
        <v>71</v>
      </c>
      <c r="X463" s="40">
        <v>5150</v>
      </c>
      <c r="Y463" s="40"/>
      <c r="Z463" s="19">
        <f t="shared" si="187"/>
        <v>2800</v>
      </c>
      <c r="AA463" s="19">
        <f t="shared" si="188"/>
        <v>1700</v>
      </c>
      <c r="AB463" s="22">
        <f t="shared" si="189"/>
        <v>9650</v>
      </c>
      <c r="AC463" t="s">
        <v>70</v>
      </c>
      <c r="AD463" t="s">
        <v>291</v>
      </c>
      <c r="AE463" t="s">
        <v>365</v>
      </c>
      <c r="AF463" s="5" t="s">
        <v>371</v>
      </c>
      <c r="AG463" t="s">
        <v>288</v>
      </c>
    </row>
    <row r="464" spans="1:33" x14ac:dyDescent="0.3">
      <c r="A464">
        <v>461</v>
      </c>
      <c r="B464" s="54">
        <v>52.160390780933298</v>
      </c>
      <c r="C464" s="53">
        <v>9.7846188280028006</v>
      </c>
      <c r="D464" s="24" t="s">
        <v>369</v>
      </c>
      <c r="E464" t="s">
        <v>240</v>
      </c>
      <c r="F464" s="7">
        <v>3</v>
      </c>
      <c r="G464" s="11">
        <v>31171</v>
      </c>
      <c r="H464" s="3" t="s">
        <v>365</v>
      </c>
      <c r="I464" s="24"/>
      <c r="J464" t="s">
        <v>60</v>
      </c>
      <c r="K464" t="s">
        <v>59</v>
      </c>
      <c r="L464" t="s">
        <v>83</v>
      </c>
      <c r="M464">
        <v>1</v>
      </c>
      <c r="N464" t="s">
        <v>109</v>
      </c>
      <c r="O464">
        <v>50</v>
      </c>
      <c r="P464" s="3">
        <v>50</v>
      </c>
      <c r="Q464" s="3" t="s">
        <v>81</v>
      </c>
      <c r="S464" s="30" t="s">
        <v>80</v>
      </c>
      <c r="T464" s="27">
        <f t="shared" ref="T464" si="190">M464*200</f>
        <v>200</v>
      </c>
      <c r="U464" s="29" t="s">
        <v>73</v>
      </c>
      <c r="V464" s="28"/>
      <c r="W464" s="30"/>
      <c r="X464" s="26"/>
      <c r="Y464" s="26"/>
      <c r="Z464" s="26"/>
      <c r="AA464" s="26"/>
      <c r="AB464" s="25">
        <f t="shared" si="189"/>
        <v>0</v>
      </c>
      <c r="AC464" t="s">
        <v>70</v>
      </c>
      <c r="AD464" t="s">
        <v>291</v>
      </c>
      <c r="AE464" t="s">
        <v>365</v>
      </c>
      <c r="AF464" s="5" t="s">
        <v>370</v>
      </c>
      <c r="AG464" s="6" t="s">
        <v>288</v>
      </c>
    </row>
    <row r="465" spans="1:33" x14ac:dyDescent="0.3">
      <c r="A465">
        <v>462</v>
      </c>
      <c r="B465" s="54">
        <v>52.1608473797315</v>
      </c>
      <c r="C465" s="53">
        <v>9.7817689808856905</v>
      </c>
      <c r="D465" s="24" t="s">
        <v>367</v>
      </c>
      <c r="E465" t="s">
        <v>366</v>
      </c>
      <c r="F465" s="7">
        <v>1</v>
      </c>
      <c r="G465" s="11">
        <v>31171</v>
      </c>
      <c r="H465" s="3" t="s">
        <v>365</v>
      </c>
      <c r="I465" s="24"/>
      <c r="J465" t="s">
        <v>60</v>
      </c>
      <c r="K465" t="s">
        <v>75</v>
      </c>
      <c r="L465" t="s">
        <v>61</v>
      </c>
      <c r="M465">
        <v>2</v>
      </c>
      <c r="N465" t="s">
        <v>62</v>
      </c>
      <c r="O465">
        <v>22</v>
      </c>
      <c r="P465" s="3">
        <v>44</v>
      </c>
      <c r="Q465" s="3" t="s">
        <v>63</v>
      </c>
      <c r="S465" s="30" t="s">
        <v>80</v>
      </c>
      <c r="T465" s="70">
        <f t="shared" ref="T465:T482" si="191">M465*88</f>
        <v>176</v>
      </c>
      <c r="U465" s="29" t="s">
        <v>73</v>
      </c>
      <c r="V465" s="28"/>
      <c r="W465" s="30"/>
      <c r="X465" s="26"/>
      <c r="Y465" s="26"/>
      <c r="Z465" s="26"/>
      <c r="AA465" s="26"/>
      <c r="AB465" s="25">
        <f t="shared" si="189"/>
        <v>0</v>
      </c>
      <c r="AC465" t="s">
        <v>70</v>
      </c>
      <c r="AD465" t="s">
        <v>291</v>
      </c>
      <c r="AE465" t="s">
        <v>365</v>
      </c>
      <c r="AF465" s="5" t="s">
        <v>368</v>
      </c>
      <c r="AG465" s="6" t="s">
        <v>288</v>
      </c>
    </row>
    <row r="466" spans="1:33" x14ac:dyDescent="0.3">
      <c r="A466">
        <v>463</v>
      </c>
      <c r="B466" s="54">
        <v>52.173782128115299</v>
      </c>
      <c r="C466" s="53">
        <v>9.7256262165222207</v>
      </c>
      <c r="D466" s="24" t="s">
        <v>364</v>
      </c>
      <c r="E466" t="s">
        <v>363</v>
      </c>
      <c r="F466" s="7">
        <v>1</v>
      </c>
      <c r="G466" s="11">
        <v>31171</v>
      </c>
      <c r="H466" s="3" t="s">
        <v>359</v>
      </c>
      <c r="I466" s="24"/>
      <c r="J466" t="s">
        <v>60</v>
      </c>
      <c r="K466" t="s">
        <v>59</v>
      </c>
      <c r="L466" t="s">
        <v>61</v>
      </c>
      <c r="M466">
        <v>2</v>
      </c>
      <c r="N466" t="s">
        <v>62</v>
      </c>
      <c r="O466">
        <v>22</v>
      </c>
      <c r="P466" s="3">
        <v>44</v>
      </c>
      <c r="Q466" s="3" t="s">
        <v>74</v>
      </c>
      <c r="S466" s="20">
        <v>2028</v>
      </c>
      <c r="T466" s="12">
        <f t="shared" si="191"/>
        <v>176</v>
      </c>
      <c r="U466" s="13" t="s">
        <v>73</v>
      </c>
      <c r="V466" s="15" t="s">
        <v>72</v>
      </c>
      <c r="W466" s="23" t="s">
        <v>71</v>
      </c>
      <c r="X466" s="40">
        <v>5570</v>
      </c>
      <c r="Y466" s="40"/>
      <c r="Z466" s="19" t="e">
        <f>#REF!*2800</f>
        <v>#REF!</v>
      </c>
      <c r="AA466" s="19">
        <f t="shared" ref="AA466:AA482" si="192">M466*1700</f>
        <v>3400</v>
      </c>
      <c r="AB466" s="22" t="e">
        <f t="shared" si="189"/>
        <v>#REF!</v>
      </c>
      <c r="AC466" t="s">
        <v>70</v>
      </c>
      <c r="AD466" t="s">
        <v>291</v>
      </c>
      <c r="AE466" t="s">
        <v>358</v>
      </c>
      <c r="AF466" s="5" t="s">
        <v>362</v>
      </c>
      <c r="AG466" t="s">
        <v>288</v>
      </c>
    </row>
    <row r="467" spans="1:33" x14ac:dyDescent="0.3">
      <c r="A467">
        <v>464</v>
      </c>
      <c r="B467" s="54">
        <v>52.178291647046997</v>
      </c>
      <c r="C467" s="53">
        <v>9.7272068685860607</v>
      </c>
      <c r="D467" s="24" t="s">
        <v>361</v>
      </c>
      <c r="E467" t="s">
        <v>360</v>
      </c>
      <c r="F467" s="7">
        <v>13</v>
      </c>
      <c r="G467" s="11">
        <v>31171</v>
      </c>
      <c r="H467" s="3" t="s">
        <v>359</v>
      </c>
      <c r="I467" s="24"/>
      <c r="J467" t="s">
        <v>111</v>
      </c>
      <c r="K467" t="s">
        <v>292</v>
      </c>
      <c r="L467" t="s">
        <v>61</v>
      </c>
      <c r="M467">
        <v>2</v>
      </c>
      <c r="N467" t="s">
        <v>62</v>
      </c>
      <c r="O467">
        <v>22</v>
      </c>
      <c r="P467" s="3">
        <v>44</v>
      </c>
      <c r="Q467" s="3" t="s">
        <v>74</v>
      </c>
      <c r="S467" s="20">
        <v>2028</v>
      </c>
      <c r="T467" s="12">
        <f t="shared" si="191"/>
        <v>176</v>
      </c>
      <c r="U467" s="13" t="s">
        <v>73</v>
      </c>
      <c r="V467" s="15" t="s">
        <v>72</v>
      </c>
      <c r="W467" s="23" t="s">
        <v>71</v>
      </c>
      <c r="X467" s="40">
        <v>5570</v>
      </c>
      <c r="Y467" s="40"/>
      <c r="Z467" s="19">
        <f t="shared" ref="Z467:Z482" si="193">M465*2800</f>
        <v>5600</v>
      </c>
      <c r="AA467" s="19">
        <f t="shared" si="192"/>
        <v>3400</v>
      </c>
      <c r="AB467" s="22">
        <f t="shared" si="189"/>
        <v>14570</v>
      </c>
      <c r="AC467" t="s">
        <v>70</v>
      </c>
      <c r="AD467" t="s">
        <v>291</v>
      </c>
      <c r="AE467" t="s">
        <v>358</v>
      </c>
      <c r="AF467" s="5" t="s">
        <v>357</v>
      </c>
      <c r="AG467" t="s">
        <v>288</v>
      </c>
    </row>
    <row r="468" spans="1:33" x14ac:dyDescent="0.3">
      <c r="A468">
        <v>465</v>
      </c>
      <c r="B468" s="54">
        <v>52.195013838959099</v>
      </c>
      <c r="C468" s="53">
        <v>9.8141913930913294</v>
      </c>
      <c r="D468" s="24" t="s">
        <v>356</v>
      </c>
      <c r="E468" t="s">
        <v>355</v>
      </c>
      <c r="G468" s="11">
        <v>31171</v>
      </c>
      <c r="H468" s="3" t="s">
        <v>343</v>
      </c>
      <c r="I468" s="24"/>
      <c r="J468" t="s">
        <v>60</v>
      </c>
      <c r="K468" t="s">
        <v>75</v>
      </c>
      <c r="L468" t="s">
        <v>61</v>
      </c>
      <c r="M468">
        <v>2</v>
      </c>
      <c r="N468" t="s">
        <v>62</v>
      </c>
      <c r="O468">
        <v>22</v>
      </c>
      <c r="P468" s="3">
        <v>44</v>
      </c>
      <c r="Q468" s="3" t="s">
        <v>74</v>
      </c>
      <c r="S468" s="20">
        <v>2025</v>
      </c>
      <c r="T468" s="12">
        <f t="shared" si="191"/>
        <v>176</v>
      </c>
      <c r="U468" s="13" t="s">
        <v>73</v>
      </c>
      <c r="V468" s="15" t="s">
        <v>72</v>
      </c>
      <c r="W468" s="23" t="s">
        <v>71</v>
      </c>
      <c r="X468" s="40">
        <v>5570</v>
      </c>
      <c r="Y468" s="40"/>
      <c r="Z468" s="19">
        <f t="shared" si="193"/>
        <v>5600</v>
      </c>
      <c r="AA468" s="19">
        <f t="shared" si="192"/>
        <v>3400</v>
      </c>
      <c r="AB468" s="22">
        <f t="shared" si="189"/>
        <v>14570</v>
      </c>
      <c r="AC468" t="s">
        <v>70</v>
      </c>
      <c r="AD468" t="s">
        <v>291</v>
      </c>
      <c r="AE468" t="s">
        <v>343</v>
      </c>
      <c r="AF468" s="5" t="s">
        <v>354</v>
      </c>
      <c r="AG468" s="6" t="s">
        <v>288</v>
      </c>
    </row>
    <row r="469" spans="1:33" x14ac:dyDescent="0.3">
      <c r="A469">
        <v>466</v>
      </c>
      <c r="B469" s="54">
        <v>52.199742640196803</v>
      </c>
      <c r="C469" s="53">
        <v>9.8162979262573593</v>
      </c>
      <c r="D469" s="24" t="s">
        <v>353</v>
      </c>
      <c r="E469" t="s">
        <v>352</v>
      </c>
      <c r="F469" s="7">
        <v>1</v>
      </c>
      <c r="G469" s="11">
        <v>31171</v>
      </c>
      <c r="H469" s="3" t="s">
        <v>343</v>
      </c>
      <c r="I469" s="24"/>
      <c r="J469" t="s">
        <v>60</v>
      </c>
      <c r="K469" t="s">
        <v>59</v>
      </c>
      <c r="L469" t="s">
        <v>61</v>
      </c>
      <c r="M469">
        <v>1</v>
      </c>
      <c r="N469" t="s">
        <v>62</v>
      </c>
      <c r="O469">
        <v>22</v>
      </c>
      <c r="P469" s="3">
        <v>22</v>
      </c>
      <c r="Q469" s="3" t="s">
        <v>74</v>
      </c>
      <c r="S469" s="20">
        <v>2025</v>
      </c>
      <c r="T469" s="12">
        <f t="shared" si="191"/>
        <v>88</v>
      </c>
      <c r="U469" s="13" t="s">
        <v>73</v>
      </c>
      <c r="V469" s="15" t="s">
        <v>72</v>
      </c>
      <c r="W469" s="23" t="s">
        <v>71</v>
      </c>
      <c r="X469" s="40">
        <v>5150</v>
      </c>
      <c r="Y469" s="40"/>
      <c r="Z469" s="19">
        <f t="shared" si="193"/>
        <v>5600</v>
      </c>
      <c r="AA469" s="19">
        <f t="shared" si="192"/>
        <v>1700</v>
      </c>
      <c r="AB469" s="22">
        <f t="shared" si="189"/>
        <v>12450</v>
      </c>
      <c r="AC469" t="s">
        <v>70</v>
      </c>
      <c r="AD469" t="s">
        <v>291</v>
      </c>
      <c r="AE469" t="s">
        <v>343</v>
      </c>
      <c r="AF469" s="5" t="s">
        <v>351</v>
      </c>
      <c r="AG469" s="6" t="s">
        <v>288</v>
      </c>
    </row>
    <row r="470" spans="1:33" x14ac:dyDescent="0.3">
      <c r="A470">
        <v>467</v>
      </c>
      <c r="B470" s="59">
        <v>52.202528153850302</v>
      </c>
      <c r="C470" s="53">
        <v>9.8169699263032104</v>
      </c>
      <c r="D470" s="24" t="s">
        <v>350</v>
      </c>
      <c r="E470" s="3" t="s">
        <v>350</v>
      </c>
      <c r="G470" s="7">
        <v>31171</v>
      </c>
      <c r="H470" s="3" t="s">
        <v>343</v>
      </c>
      <c r="I470" s="24"/>
      <c r="J470" t="s">
        <v>60</v>
      </c>
      <c r="K470" t="s">
        <v>75</v>
      </c>
      <c r="L470" s="3" t="s">
        <v>61</v>
      </c>
      <c r="M470" s="3">
        <v>1</v>
      </c>
      <c r="N470" s="3" t="s">
        <v>62</v>
      </c>
      <c r="O470" s="3">
        <v>22</v>
      </c>
      <c r="P470" s="3">
        <v>22</v>
      </c>
      <c r="Q470" s="3" t="s">
        <v>74</v>
      </c>
      <c r="S470" s="20">
        <v>2028</v>
      </c>
      <c r="T470" s="12">
        <f t="shared" si="191"/>
        <v>88</v>
      </c>
      <c r="U470" s="13" t="s">
        <v>73</v>
      </c>
      <c r="V470" s="15" t="s">
        <v>72</v>
      </c>
      <c r="W470" s="23" t="s">
        <v>71</v>
      </c>
      <c r="X470" s="40">
        <v>5150</v>
      </c>
      <c r="Y470" s="40"/>
      <c r="Z470" s="19">
        <f t="shared" si="193"/>
        <v>5600</v>
      </c>
      <c r="AA470" s="19">
        <f t="shared" si="192"/>
        <v>1700</v>
      </c>
      <c r="AB470" s="22">
        <f t="shared" si="189"/>
        <v>12450</v>
      </c>
      <c r="AC470" t="s">
        <v>70</v>
      </c>
      <c r="AD470" t="s">
        <v>291</v>
      </c>
      <c r="AE470" t="s">
        <v>343</v>
      </c>
      <c r="AF470" s="5" t="s">
        <v>349</v>
      </c>
      <c r="AG470" s="6" t="s">
        <v>288</v>
      </c>
    </row>
    <row r="471" spans="1:33" x14ac:dyDescent="0.3">
      <c r="A471">
        <v>468</v>
      </c>
      <c r="B471" s="59">
        <v>52.198792735163799</v>
      </c>
      <c r="C471" s="53">
        <v>9.8147730206682198</v>
      </c>
      <c r="D471" s="24" t="s">
        <v>348</v>
      </c>
      <c r="E471" s="3" t="s">
        <v>347</v>
      </c>
      <c r="G471" s="7">
        <v>31171</v>
      </c>
      <c r="H471" s="3" t="s">
        <v>343</v>
      </c>
      <c r="I471" s="24"/>
      <c r="J471" t="s">
        <v>60</v>
      </c>
      <c r="K471" t="s">
        <v>75</v>
      </c>
      <c r="L471" s="3" t="s">
        <v>61</v>
      </c>
      <c r="M471" s="3">
        <v>1</v>
      </c>
      <c r="N471" s="3" t="s">
        <v>62</v>
      </c>
      <c r="O471" s="3">
        <v>22</v>
      </c>
      <c r="P471" s="3">
        <v>22</v>
      </c>
      <c r="Q471" s="3" t="s">
        <v>74</v>
      </c>
      <c r="S471" s="20">
        <v>2030</v>
      </c>
      <c r="T471" s="12">
        <f t="shared" si="191"/>
        <v>88</v>
      </c>
      <c r="U471" s="13" t="s">
        <v>73</v>
      </c>
      <c r="V471" s="15" t="s">
        <v>72</v>
      </c>
      <c r="W471" s="23" t="s">
        <v>71</v>
      </c>
      <c r="X471" s="40">
        <v>5150</v>
      </c>
      <c r="Y471" s="40"/>
      <c r="Z471" s="19">
        <f t="shared" si="193"/>
        <v>2800</v>
      </c>
      <c r="AA471" s="19">
        <f t="shared" si="192"/>
        <v>1700</v>
      </c>
      <c r="AB471" s="22">
        <f t="shared" si="189"/>
        <v>9650</v>
      </c>
      <c r="AC471" t="s">
        <v>70</v>
      </c>
      <c r="AD471" t="s">
        <v>291</v>
      </c>
      <c r="AE471" t="s">
        <v>343</v>
      </c>
      <c r="AF471" s="5" t="s">
        <v>346</v>
      </c>
      <c r="AG471" s="6" t="s">
        <v>288</v>
      </c>
    </row>
    <row r="472" spans="1:33" x14ac:dyDescent="0.3">
      <c r="A472">
        <v>469</v>
      </c>
      <c r="B472" s="59">
        <v>52.197140906044098</v>
      </c>
      <c r="C472" s="53">
        <v>9.8138396118755207</v>
      </c>
      <c r="D472" s="24" t="s">
        <v>345</v>
      </c>
      <c r="E472" s="3" t="s">
        <v>344</v>
      </c>
      <c r="G472" s="7">
        <v>31171</v>
      </c>
      <c r="H472" s="3" t="s">
        <v>343</v>
      </c>
      <c r="I472" s="24"/>
      <c r="J472" t="s">
        <v>60</v>
      </c>
      <c r="K472" t="s">
        <v>75</v>
      </c>
      <c r="L472" s="3" t="s">
        <v>61</v>
      </c>
      <c r="M472" s="3">
        <v>1</v>
      </c>
      <c r="N472" s="3" t="s">
        <v>62</v>
      </c>
      <c r="O472" s="3">
        <v>22</v>
      </c>
      <c r="P472" s="3">
        <v>22</v>
      </c>
      <c r="Q472" s="3" t="s">
        <v>74</v>
      </c>
      <c r="S472" s="20">
        <v>2028</v>
      </c>
      <c r="T472" s="12">
        <f t="shared" si="191"/>
        <v>88</v>
      </c>
      <c r="U472" s="13" t="s">
        <v>73</v>
      </c>
      <c r="V472" s="15" t="s">
        <v>72</v>
      </c>
      <c r="W472" s="23" t="s">
        <v>71</v>
      </c>
      <c r="X472" s="40">
        <v>5150</v>
      </c>
      <c r="Y472" s="40"/>
      <c r="Z472" s="19">
        <f t="shared" si="193"/>
        <v>2800</v>
      </c>
      <c r="AA472" s="19">
        <f t="shared" si="192"/>
        <v>1700</v>
      </c>
      <c r="AB472" s="22">
        <f t="shared" si="189"/>
        <v>9650</v>
      </c>
      <c r="AC472" t="s">
        <v>70</v>
      </c>
      <c r="AD472" t="s">
        <v>291</v>
      </c>
      <c r="AE472" t="s">
        <v>343</v>
      </c>
      <c r="AF472" s="5" t="s">
        <v>342</v>
      </c>
      <c r="AG472" s="6" t="s">
        <v>288</v>
      </c>
    </row>
    <row r="473" spans="1:33" x14ac:dyDescent="0.3">
      <c r="A473">
        <v>470</v>
      </c>
      <c r="B473" s="54">
        <v>52.142439349587399</v>
      </c>
      <c r="C473" s="53">
        <v>9.7757562857231299</v>
      </c>
      <c r="D473" s="24" t="s">
        <v>341</v>
      </c>
      <c r="E473" t="s">
        <v>340</v>
      </c>
      <c r="F473" s="7">
        <v>14</v>
      </c>
      <c r="G473" s="11">
        <v>31171</v>
      </c>
      <c r="H473" s="3" t="s">
        <v>333</v>
      </c>
      <c r="I473" s="24"/>
      <c r="J473" t="s">
        <v>60</v>
      </c>
      <c r="K473" t="s">
        <v>59</v>
      </c>
      <c r="L473" t="s">
        <v>61</v>
      </c>
      <c r="M473">
        <v>1</v>
      </c>
      <c r="N473" t="s">
        <v>62</v>
      </c>
      <c r="O473">
        <v>22</v>
      </c>
      <c r="P473" s="3">
        <v>22</v>
      </c>
      <c r="Q473" s="3" t="s">
        <v>74</v>
      </c>
      <c r="S473" s="20">
        <v>2025</v>
      </c>
      <c r="T473" s="12">
        <f t="shared" si="191"/>
        <v>88</v>
      </c>
      <c r="U473" s="13" t="s">
        <v>73</v>
      </c>
      <c r="V473" s="15" t="s">
        <v>72</v>
      </c>
      <c r="W473" s="23" t="s">
        <v>71</v>
      </c>
      <c r="X473" s="40">
        <v>5150</v>
      </c>
      <c r="Y473" s="40"/>
      <c r="Z473" s="19">
        <f t="shared" si="193"/>
        <v>2800</v>
      </c>
      <c r="AA473" s="19">
        <f t="shared" si="192"/>
        <v>1700</v>
      </c>
      <c r="AB473" s="22">
        <f t="shared" si="189"/>
        <v>9650</v>
      </c>
      <c r="AC473" t="s">
        <v>70</v>
      </c>
      <c r="AD473" t="s">
        <v>291</v>
      </c>
      <c r="AE473" t="s">
        <v>333</v>
      </c>
      <c r="AF473" s="5" t="s">
        <v>339</v>
      </c>
      <c r="AG473" t="s">
        <v>288</v>
      </c>
    </row>
    <row r="474" spans="1:33" x14ac:dyDescent="0.3">
      <c r="A474">
        <v>471</v>
      </c>
      <c r="B474" s="54">
        <v>52.1442084836928</v>
      </c>
      <c r="C474" s="53">
        <v>9.7699346611564106</v>
      </c>
      <c r="D474" s="24" t="s">
        <v>257</v>
      </c>
      <c r="E474" t="s">
        <v>338</v>
      </c>
      <c r="F474" s="7" t="s">
        <v>337</v>
      </c>
      <c r="G474" s="11">
        <v>31171</v>
      </c>
      <c r="H474" s="3" t="s">
        <v>333</v>
      </c>
      <c r="I474" s="24"/>
      <c r="J474" t="s">
        <v>60</v>
      </c>
      <c r="K474" t="s">
        <v>59</v>
      </c>
      <c r="L474" t="s">
        <v>61</v>
      </c>
      <c r="M474">
        <v>1</v>
      </c>
      <c r="N474" t="s">
        <v>62</v>
      </c>
      <c r="O474">
        <v>22</v>
      </c>
      <c r="P474" s="3">
        <v>22</v>
      </c>
      <c r="Q474" s="3" t="s">
        <v>74</v>
      </c>
      <c r="S474" s="20">
        <v>2028</v>
      </c>
      <c r="T474" s="12">
        <f t="shared" si="191"/>
        <v>88</v>
      </c>
      <c r="U474" s="13" t="s">
        <v>73</v>
      </c>
      <c r="V474" s="15" t="s">
        <v>72</v>
      </c>
      <c r="W474" s="23" t="s">
        <v>71</v>
      </c>
      <c r="X474" s="40">
        <v>5150</v>
      </c>
      <c r="Y474" s="40"/>
      <c r="Z474" s="19">
        <f t="shared" si="193"/>
        <v>2800</v>
      </c>
      <c r="AA474" s="19">
        <f t="shared" si="192"/>
        <v>1700</v>
      </c>
      <c r="AB474" s="22">
        <f t="shared" si="189"/>
        <v>9650</v>
      </c>
      <c r="AC474" t="s">
        <v>70</v>
      </c>
      <c r="AD474" t="s">
        <v>291</v>
      </c>
      <c r="AE474" t="s">
        <v>333</v>
      </c>
      <c r="AF474" s="5" t="s">
        <v>336</v>
      </c>
      <c r="AG474" t="s">
        <v>288</v>
      </c>
    </row>
    <row r="475" spans="1:33" x14ac:dyDescent="0.3">
      <c r="A475">
        <v>472</v>
      </c>
      <c r="B475" s="59">
        <v>52.145881753054198</v>
      </c>
      <c r="C475" s="53">
        <v>9.7731064516855195</v>
      </c>
      <c r="D475" s="24" t="s">
        <v>335</v>
      </c>
      <c r="E475" s="3" t="s">
        <v>334</v>
      </c>
      <c r="F475" s="7">
        <v>14</v>
      </c>
      <c r="G475" s="11">
        <v>31171</v>
      </c>
      <c r="H475" s="3" t="s">
        <v>333</v>
      </c>
      <c r="I475" s="24"/>
      <c r="J475" t="s">
        <v>111</v>
      </c>
      <c r="K475" t="s">
        <v>59</v>
      </c>
      <c r="L475" t="s">
        <v>61</v>
      </c>
      <c r="M475">
        <v>1</v>
      </c>
      <c r="N475" t="s">
        <v>62</v>
      </c>
      <c r="O475">
        <v>22</v>
      </c>
      <c r="P475" s="3">
        <v>22</v>
      </c>
      <c r="Q475" s="3" t="s">
        <v>74</v>
      </c>
      <c r="S475" s="20">
        <v>2028</v>
      </c>
      <c r="T475" s="12">
        <f t="shared" si="191"/>
        <v>88</v>
      </c>
      <c r="U475" s="13" t="s">
        <v>73</v>
      </c>
      <c r="V475" s="15" t="s">
        <v>72</v>
      </c>
      <c r="W475" s="23" t="s">
        <v>71</v>
      </c>
      <c r="X475" s="40">
        <v>5150</v>
      </c>
      <c r="Y475" s="40"/>
      <c r="Z475" s="19">
        <f t="shared" si="193"/>
        <v>2800</v>
      </c>
      <c r="AA475" s="19">
        <f t="shared" si="192"/>
        <v>1700</v>
      </c>
      <c r="AB475" s="22">
        <f t="shared" si="189"/>
        <v>9650</v>
      </c>
      <c r="AC475" t="s">
        <v>70</v>
      </c>
      <c r="AD475" t="s">
        <v>291</v>
      </c>
      <c r="AE475" t="s">
        <v>333</v>
      </c>
      <c r="AF475" s="5" t="s">
        <v>332</v>
      </c>
      <c r="AG475" t="s">
        <v>288</v>
      </c>
    </row>
    <row r="476" spans="1:33" x14ac:dyDescent="0.3">
      <c r="A476">
        <v>473</v>
      </c>
      <c r="B476" s="54">
        <v>52.158388585930503</v>
      </c>
      <c r="C476" s="53">
        <v>9.8464522318611998</v>
      </c>
      <c r="D476" s="24" t="s">
        <v>331</v>
      </c>
      <c r="E476" t="s">
        <v>330</v>
      </c>
      <c r="F476" s="7">
        <v>1</v>
      </c>
      <c r="G476" s="11">
        <v>31171</v>
      </c>
      <c r="H476" s="3" t="s">
        <v>323</v>
      </c>
      <c r="I476" s="24"/>
      <c r="J476" t="s">
        <v>111</v>
      </c>
      <c r="K476" t="s">
        <v>292</v>
      </c>
      <c r="L476" t="s">
        <v>61</v>
      </c>
      <c r="M476">
        <v>2</v>
      </c>
      <c r="N476" t="s">
        <v>62</v>
      </c>
      <c r="O476">
        <v>22</v>
      </c>
      <c r="P476" s="3">
        <v>44</v>
      </c>
      <c r="Q476" s="3" t="s">
        <v>74</v>
      </c>
      <c r="S476" s="20">
        <v>2028</v>
      </c>
      <c r="T476" s="12">
        <f t="shared" si="191"/>
        <v>176</v>
      </c>
      <c r="U476" s="13" t="s">
        <v>73</v>
      </c>
      <c r="V476" s="15" t="s">
        <v>72</v>
      </c>
      <c r="W476" s="23" t="s">
        <v>71</v>
      </c>
      <c r="X476" s="40">
        <v>5570</v>
      </c>
      <c r="Y476" s="40"/>
      <c r="Z476" s="19">
        <f t="shared" si="193"/>
        <v>2800</v>
      </c>
      <c r="AA476" s="19">
        <f t="shared" si="192"/>
        <v>3400</v>
      </c>
      <c r="AB476" s="22">
        <f t="shared" si="189"/>
        <v>11770</v>
      </c>
      <c r="AC476" t="s">
        <v>70</v>
      </c>
      <c r="AD476" t="s">
        <v>291</v>
      </c>
      <c r="AE476" t="s">
        <v>323</v>
      </c>
      <c r="AF476" s="5" t="s">
        <v>329</v>
      </c>
      <c r="AG476" s="6" t="s">
        <v>288</v>
      </c>
    </row>
    <row r="477" spans="1:33" x14ac:dyDescent="0.3">
      <c r="A477">
        <v>474</v>
      </c>
      <c r="B477" s="54">
        <v>52.156040942590501</v>
      </c>
      <c r="C477" s="53">
        <v>9.8478845126728292</v>
      </c>
      <c r="D477" s="24" t="s">
        <v>328</v>
      </c>
      <c r="E477" t="s">
        <v>173</v>
      </c>
      <c r="F477" s="7" t="s">
        <v>327</v>
      </c>
      <c r="G477" s="11">
        <v>31171</v>
      </c>
      <c r="H477" s="3" t="s">
        <v>323</v>
      </c>
      <c r="I477" s="24"/>
      <c r="J477" t="s">
        <v>60</v>
      </c>
      <c r="K477" t="s">
        <v>59</v>
      </c>
      <c r="L477" t="s">
        <v>61</v>
      </c>
      <c r="M477">
        <v>2</v>
      </c>
      <c r="N477" t="s">
        <v>62</v>
      </c>
      <c r="O477">
        <v>22</v>
      </c>
      <c r="P477" s="3">
        <v>44</v>
      </c>
      <c r="Q477" s="3" t="s">
        <v>74</v>
      </c>
      <c r="S477" s="20">
        <v>2025</v>
      </c>
      <c r="T477" s="12">
        <f t="shared" si="191"/>
        <v>176</v>
      </c>
      <c r="U477" s="13" t="s">
        <v>73</v>
      </c>
      <c r="V477" s="15" t="s">
        <v>72</v>
      </c>
      <c r="W477" s="23" t="s">
        <v>71</v>
      </c>
      <c r="X477" s="40">
        <v>5570</v>
      </c>
      <c r="Y477" s="40"/>
      <c r="Z477" s="19">
        <f t="shared" si="193"/>
        <v>2800</v>
      </c>
      <c r="AA477" s="19">
        <f t="shared" si="192"/>
        <v>3400</v>
      </c>
      <c r="AB477" s="22">
        <f t="shared" si="189"/>
        <v>11770</v>
      </c>
      <c r="AC477" t="s">
        <v>70</v>
      </c>
      <c r="AD477" t="s">
        <v>291</v>
      </c>
      <c r="AE477" t="s">
        <v>323</v>
      </c>
      <c r="AF477" s="5" t="s">
        <v>326</v>
      </c>
      <c r="AG477" s="6" t="s">
        <v>288</v>
      </c>
    </row>
    <row r="478" spans="1:33" x14ac:dyDescent="0.3">
      <c r="A478">
        <v>475</v>
      </c>
      <c r="B478" s="54">
        <v>52.1512752138187</v>
      </c>
      <c r="C478" s="53">
        <v>9.8476382794797797</v>
      </c>
      <c r="D478" s="24" t="s">
        <v>325</v>
      </c>
      <c r="E478" t="s">
        <v>324</v>
      </c>
      <c r="F478" s="7">
        <v>6</v>
      </c>
      <c r="G478" s="11">
        <v>31171</v>
      </c>
      <c r="H478" s="3" t="s">
        <v>323</v>
      </c>
      <c r="I478" s="24"/>
      <c r="J478" t="s">
        <v>60</v>
      </c>
      <c r="K478" t="s">
        <v>75</v>
      </c>
      <c r="L478" t="s">
        <v>61</v>
      </c>
      <c r="M478">
        <v>2</v>
      </c>
      <c r="N478" t="s">
        <v>62</v>
      </c>
      <c r="O478">
        <v>22</v>
      </c>
      <c r="P478" s="3">
        <v>44</v>
      </c>
      <c r="Q478" s="3" t="s">
        <v>74</v>
      </c>
      <c r="S478" s="20">
        <v>2028</v>
      </c>
      <c r="T478" s="12">
        <f t="shared" si="191"/>
        <v>176</v>
      </c>
      <c r="U478" s="13" t="s">
        <v>73</v>
      </c>
      <c r="V478" s="15" t="s">
        <v>72</v>
      </c>
      <c r="W478" s="23" t="s">
        <v>71</v>
      </c>
      <c r="X478" s="40">
        <v>5570</v>
      </c>
      <c r="Y478" s="40"/>
      <c r="Z478" s="19">
        <f t="shared" si="193"/>
        <v>5600</v>
      </c>
      <c r="AA478" s="19">
        <f t="shared" si="192"/>
        <v>3400</v>
      </c>
      <c r="AB478" s="22">
        <f t="shared" si="189"/>
        <v>14570</v>
      </c>
      <c r="AC478" t="s">
        <v>70</v>
      </c>
      <c r="AD478" t="s">
        <v>291</v>
      </c>
      <c r="AE478" t="s">
        <v>323</v>
      </c>
      <c r="AF478" s="5" t="s">
        <v>322</v>
      </c>
      <c r="AG478" s="6" t="s">
        <v>288</v>
      </c>
    </row>
    <row r="479" spans="1:33" x14ac:dyDescent="0.3">
      <c r="A479">
        <v>476</v>
      </c>
      <c r="B479" s="54">
        <v>52.159711338542202</v>
      </c>
      <c r="C479" s="53">
        <v>9.83667722071662</v>
      </c>
      <c r="D479" s="24" t="s">
        <v>321</v>
      </c>
      <c r="E479" t="s">
        <v>318</v>
      </c>
      <c r="F479" s="7">
        <v>7</v>
      </c>
      <c r="G479" s="11">
        <v>31171</v>
      </c>
      <c r="H479" s="3" t="s">
        <v>312</v>
      </c>
      <c r="I479" s="24"/>
      <c r="J479" t="s">
        <v>111</v>
      </c>
      <c r="K479" t="s">
        <v>292</v>
      </c>
      <c r="L479" t="s">
        <v>61</v>
      </c>
      <c r="M479">
        <v>1</v>
      </c>
      <c r="N479" t="s">
        <v>62</v>
      </c>
      <c r="O479">
        <v>22</v>
      </c>
      <c r="P479" s="3">
        <v>22</v>
      </c>
      <c r="Q479" s="3" t="s">
        <v>74</v>
      </c>
      <c r="S479" s="20">
        <v>2030</v>
      </c>
      <c r="T479" s="12">
        <f t="shared" si="191"/>
        <v>88</v>
      </c>
      <c r="U479" s="13" t="s">
        <v>73</v>
      </c>
      <c r="V479" s="15" t="s">
        <v>72</v>
      </c>
      <c r="W479" s="23" t="s">
        <v>71</v>
      </c>
      <c r="X479" s="40">
        <v>5150</v>
      </c>
      <c r="Y479" s="40"/>
      <c r="Z479" s="19">
        <f t="shared" si="193"/>
        <v>5600</v>
      </c>
      <c r="AA479" s="19">
        <f t="shared" si="192"/>
        <v>1700</v>
      </c>
      <c r="AB479" s="22">
        <f t="shared" si="189"/>
        <v>12450</v>
      </c>
      <c r="AC479" t="s">
        <v>70</v>
      </c>
      <c r="AD479" t="s">
        <v>291</v>
      </c>
      <c r="AE479" t="s">
        <v>312</v>
      </c>
      <c r="AF479" s="5" t="s">
        <v>320</v>
      </c>
      <c r="AG479" t="s">
        <v>288</v>
      </c>
    </row>
    <row r="480" spans="1:33" x14ac:dyDescent="0.3">
      <c r="A480">
        <v>477</v>
      </c>
      <c r="B480" s="59">
        <v>52.1579421272586</v>
      </c>
      <c r="C480" s="53">
        <v>9.8370000159662894</v>
      </c>
      <c r="D480" s="24" t="s">
        <v>319</v>
      </c>
      <c r="E480" s="3" t="s">
        <v>318</v>
      </c>
      <c r="G480" s="7">
        <v>31171</v>
      </c>
      <c r="H480" s="3" t="s">
        <v>312</v>
      </c>
      <c r="I480" s="24"/>
      <c r="J480" t="s">
        <v>60</v>
      </c>
      <c r="K480" t="s">
        <v>75</v>
      </c>
      <c r="L480" t="s">
        <v>61</v>
      </c>
      <c r="M480">
        <v>1</v>
      </c>
      <c r="N480" t="s">
        <v>62</v>
      </c>
      <c r="O480">
        <v>22</v>
      </c>
      <c r="P480" s="3">
        <v>22</v>
      </c>
      <c r="Q480" s="3" t="s">
        <v>74</v>
      </c>
      <c r="S480" s="20">
        <v>2025</v>
      </c>
      <c r="T480" s="12">
        <f t="shared" si="191"/>
        <v>88</v>
      </c>
      <c r="U480" s="13" t="s">
        <v>73</v>
      </c>
      <c r="V480" s="15" t="s">
        <v>72</v>
      </c>
      <c r="W480" s="23" t="s">
        <v>71</v>
      </c>
      <c r="X480" s="40">
        <v>5150</v>
      </c>
      <c r="Y480" s="40"/>
      <c r="Z480" s="19">
        <f t="shared" si="193"/>
        <v>5600</v>
      </c>
      <c r="AA480" s="19">
        <f t="shared" si="192"/>
        <v>1700</v>
      </c>
      <c r="AB480" s="22">
        <f t="shared" si="189"/>
        <v>12450</v>
      </c>
      <c r="AC480" t="s">
        <v>70</v>
      </c>
      <c r="AD480" t="s">
        <v>291</v>
      </c>
      <c r="AE480" t="s">
        <v>312</v>
      </c>
      <c r="AF480" s="5" t="s">
        <v>317</v>
      </c>
      <c r="AG480" t="s">
        <v>288</v>
      </c>
    </row>
    <row r="481" spans="1:33" x14ac:dyDescent="0.3">
      <c r="A481">
        <v>478</v>
      </c>
      <c r="B481" s="59">
        <v>52.160742390391697</v>
      </c>
      <c r="C481" s="53">
        <v>9.8365181280841796</v>
      </c>
      <c r="D481" s="24" t="s">
        <v>316</v>
      </c>
      <c r="E481" s="3" t="s">
        <v>315</v>
      </c>
      <c r="F481" s="7">
        <v>1</v>
      </c>
      <c r="G481" s="7">
        <v>31171</v>
      </c>
      <c r="H481" s="3" t="s">
        <v>312</v>
      </c>
      <c r="I481" s="24"/>
      <c r="J481" t="s">
        <v>111</v>
      </c>
      <c r="K481" t="s">
        <v>59</v>
      </c>
      <c r="L481" t="s">
        <v>61</v>
      </c>
      <c r="M481">
        <v>1</v>
      </c>
      <c r="N481" t="s">
        <v>62</v>
      </c>
      <c r="O481">
        <v>22</v>
      </c>
      <c r="P481" s="3">
        <v>22</v>
      </c>
      <c r="Q481" s="3" t="s">
        <v>74</v>
      </c>
      <c r="S481" s="20">
        <v>2028</v>
      </c>
      <c r="T481" s="12">
        <f t="shared" si="191"/>
        <v>88</v>
      </c>
      <c r="U481" s="13" t="s">
        <v>73</v>
      </c>
      <c r="V481" s="15" t="s">
        <v>72</v>
      </c>
      <c r="W481" s="23" t="s">
        <v>71</v>
      </c>
      <c r="X481" s="40">
        <v>5150</v>
      </c>
      <c r="Y481" s="40"/>
      <c r="Z481" s="19">
        <f t="shared" si="193"/>
        <v>2800</v>
      </c>
      <c r="AA481" s="19">
        <f t="shared" si="192"/>
        <v>1700</v>
      </c>
      <c r="AB481" s="22">
        <f t="shared" si="189"/>
        <v>9650</v>
      </c>
      <c r="AC481" t="s">
        <v>70</v>
      </c>
      <c r="AD481" t="s">
        <v>291</v>
      </c>
      <c r="AE481" t="s">
        <v>312</v>
      </c>
      <c r="AF481" s="5" t="s">
        <v>314</v>
      </c>
      <c r="AG481" t="s">
        <v>288</v>
      </c>
    </row>
    <row r="482" spans="1:33" x14ac:dyDescent="0.3">
      <c r="A482">
        <v>479</v>
      </c>
      <c r="B482" s="59">
        <v>52.161647291472498</v>
      </c>
      <c r="C482" s="53">
        <v>9.8401732869748706</v>
      </c>
      <c r="D482" s="24" t="s">
        <v>88</v>
      </c>
      <c r="E482" s="3" t="s">
        <v>313</v>
      </c>
      <c r="F482" s="7">
        <v>12</v>
      </c>
      <c r="G482" s="7">
        <v>31171</v>
      </c>
      <c r="H482" s="3" t="s">
        <v>312</v>
      </c>
      <c r="I482" s="24"/>
      <c r="J482" t="s">
        <v>60</v>
      </c>
      <c r="K482" t="s">
        <v>75</v>
      </c>
      <c r="L482" t="s">
        <v>61</v>
      </c>
      <c r="M482">
        <v>1</v>
      </c>
      <c r="N482" t="s">
        <v>62</v>
      </c>
      <c r="O482">
        <v>22</v>
      </c>
      <c r="P482" s="3">
        <v>22</v>
      </c>
      <c r="Q482" s="3" t="s">
        <v>74</v>
      </c>
      <c r="S482" s="20">
        <v>2028</v>
      </c>
      <c r="T482" s="12">
        <f t="shared" si="191"/>
        <v>88</v>
      </c>
      <c r="U482" s="13" t="s">
        <v>73</v>
      </c>
      <c r="V482" s="15" t="s">
        <v>72</v>
      </c>
      <c r="W482" s="23" t="s">
        <v>71</v>
      </c>
      <c r="X482" s="40">
        <v>5150</v>
      </c>
      <c r="Y482" s="40"/>
      <c r="Z482" s="19">
        <f t="shared" si="193"/>
        <v>2800</v>
      </c>
      <c r="AA482" s="19">
        <f t="shared" si="192"/>
        <v>1700</v>
      </c>
      <c r="AB482" s="22">
        <f t="shared" si="189"/>
        <v>9650</v>
      </c>
      <c r="AC482" t="s">
        <v>70</v>
      </c>
      <c r="AD482" t="s">
        <v>291</v>
      </c>
      <c r="AE482" t="s">
        <v>312</v>
      </c>
      <c r="AF482" s="5" t="s">
        <v>311</v>
      </c>
      <c r="AG482" t="s">
        <v>288</v>
      </c>
    </row>
    <row r="483" spans="1:33" x14ac:dyDescent="0.3">
      <c r="A483">
        <v>480</v>
      </c>
      <c r="B483" s="54">
        <v>52.151603997481203</v>
      </c>
      <c r="C483" s="53">
        <v>9.7940201930776105</v>
      </c>
      <c r="D483" s="24" t="s">
        <v>310</v>
      </c>
      <c r="E483" t="s">
        <v>309</v>
      </c>
      <c r="F483" s="7">
        <v>10</v>
      </c>
      <c r="G483" s="11">
        <v>31171</v>
      </c>
      <c r="H483" s="3" t="s">
        <v>305</v>
      </c>
      <c r="I483" s="24"/>
      <c r="J483" t="s">
        <v>111</v>
      </c>
      <c r="K483" t="s">
        <v>292</v>
      </c>
      <c r="L483" t="s">
        <v>83</v>
      </c>
      <c r="M483">
        <v>2</v>
      </c>
      <c r="N483" t="s">
        <v>109</v>
      </c>
      <c r="O483">
        <v>50</v>
      </c>
      <c r="P483" s="3">
        <v>100</v>
      </c>
      <c r="Q483" s="3" t="s">
        <v>81</v>
      </c>
      <c r="S483" s="20">
        <v>2025</v>
      </c>
      <c r="T483" s="3">
        <f>M483*200</f>
        <v>400</v>
      </c>
      <c r="U483" s="13" t="s">
        <v>73</v>
      </c>
      <c r="V483" s="15" t="s">
        <v>94</v>
      </c>
      <c r="W483" s="23" t="s">
        <v>93</v>
      </c>
      <c r="X483" s="40">
        <v>38089</v>
      </c>
      <c r="Y483" s="40"/>
      <c r="Z483" s="19">
        <f>M483*35000</f>
        <v>70000</v>
      </c>
      <c r="AA483" s="19">
        <f>M483*3000</f>
        <v>6000</v>
      </c>
      <c r="AB483" s="22">
        <f t="shared" si="189"/>
        <v>114089</v>
      </c>
      <c r="AC483" t="s">
        <v>70</v>
      </c>
      <c r="AD483" t="s">
        <v>291</v>
      </c>
      <c r="AE483" t="s">
        <v>305</v>
      </c>
      <c r="AF483" s="5" t="s">
        <v>308</v>
      </c>
      <c r="AG483" t="s">
        <v>288</v>
      </c>
    </row>
    <row r="484" spans="1:33" x14ac:dyDescent="0.3">
      <c r="A484">
        <v>481</v>
      </c>
      <c r="B484" s="54">
        <v>52.149997121503702</v>
      </c>
      <c r="C484" s="53">
        <v>9.7984649084647</v>
      </c>
      <c r="D484" s="24" t="s">
        <v>307</v>
      </c>
      <c r="E484" t="s">
        <v>306</v>
      </c>
      <c r="F484" s="7">
        <v>16</v>
      </c>
      <c r="G484" s="11">
        <v>31171</v>
      </c>
      <c r="H484" s="3" t="s">
        <v>305</v>
      </c>
      <c r="I484" s="24"/>
      <c r="J484" t="s">
        <v>111</v>
      </c>
      <c r="K484" t="s">
        <v>59</v>
      </c>
      <c r="L484" t="s">
        <v>61</v>
      </c>
      <c r="M484">
        <v>1</v>
      </c>
      <c r="N484" t="s">
        <v>62</v>
      </c>
      <c r="O484">
        <v>22</v>
      </c>
      <c r="P484" s="3">
        <v>22</v>
      </c>
      <c r="Q484" s="3" t="s">
        <v>74</v>
      </c>
      <c r="S484" s="20">
        <v>2028</v>
      </c>
      <c r="T484" s="12">
        <f>M484*88</f>
        <v>88</v>
      </c>
      <c r="U484" s="13" t="s">
        <v>73</v>
      </c>
      <c r="V484" s="15" t="s">
        <v>72</v>
      </c>
      <c r="W484" s="23" t="s">
        <v>71</v>
      </c>
      <c r="X484" s="40">
        <v>5150</v>
      </c>
      <c r="Y484" s="40"/>
      <c r="Z484" s="19">
        <f>M482*2800</f>
        <v>2800</v>
      </c>
      <c r="AA484" s="19">
        <f>M484*1700</f>
        <v>1700</v>
      </c>
      <c r="AB484" s="22">
        <f t="shared" si="189"/>
        <v>9650</v>
      </c>
      <c r="AC484" t="s">
        <v>70</v>
      </c>
      <c r="AD484" t="s">
        <v>291</v>
      </c>
      <c r="AE484" t="s">
        <v>305</v>
      </c>
      <c r="AF484" s="5" t="s">
        <v>304</v>
      </c>
      <c r="AG484" t="s">
        <v>288</v>
      </c>
    </row>
    <row r="485" spans="1:33" x14ac:dyDescent="0.3">
      <c r="A485">
        <v>482</v>
      </c>
      <c r="B485" s="54">
        <v>52.1825625596367</v>
      </c>
      <c r="C485" s="53">
        <v>9.8103458888508595</v>
      </c>
      <c r="D485" s="24" t="s">
        <v>303</v>
      </c>
      <c r="E485" t="s">
        <v>151</v>
      </c>
      <c r="F485" s="7">
        <v>10</v>
      </c>
      <c r="G485" s="11">
        <v>31171</v>
      </c>
      <c r="H485" s="3" t="s">
        <v>290</v>
      </c>
      <c r="I485" s="24"/>
      <c r="J485" t="s">
        <v>60</v>
      </c>
      <c r="K485" t="s">
        <v>102</v>
      </c>
      <c r="L485" t="s">
        <v>83</v>
      </c>
      <c r="M485">
        <v>2</v>
      </c>
      <c r="N485" t="s">
        <v>109</v>
      </c>
      <c r="O485">
        <v>50</v>
      </c>
      <c r="P485" s="3">
        <v>100</v>
      </c>
      <c r="Q485" s="3" t="s">
        <v>81</v>
      </c>
      <c r="S485" s="20">
        <v>2025</v>
      </c>
      <c r="T485" s="3">
        <f>M485*200</f>
        <v>400</v>
      </c>
      <c r="U485" s="13" t="s">
        <v>73</v>
      </c>
      <c r="V485" s="15" t="s">
        <v>94</v>
      </c>
      <c r="W485" s="23" t="s">
        <v>93</v>
      </c>
      <c r="X485" s="40">
        <v>38089</v>
      </c>
      <c r="Y485" s="40"/>
      <c r="Z485" s="19">
        <f>M485*35000</f>
        <v>70000</v>
      </c>
      <c r="AA485" s="19">
        <f>M485*3000</f>
        <v>6000</v>
      </c>
      <c r="AB485" s="22">
        <f t="shared" si="189"/>
        <v>114089</v>
      </c>
      <c r="AC485" t="s">
        <v>70</v>
      </c>
      <c r="AD485" t="s">
        <v>291</v>
      </c>
      <c r="AE485" t="s">
        <v>290</v>
      </c>
      <c r="AF485" s="5" t="s">
        <v>302</v>
      </c>
      <c r="AG485" s="6" t="s">
        <v>288</v>
      </c>
    </row>
    <row r="486" spans="1:33" x14ac:dyDescent="0.3">
      <c r="A486">
        <v>483</v>
      </c>
      <c r="B486" s="54">
        <v>52.182106961038699</v>
      </c>
      <c r="C486" s="53">
        <v>9.8026880631477997</v>
      </c>
      <c r="D486" s="24" t="s">
        <v>301</v>
      </c>
      <c r="E486" t="s">
        <v>300</v>
      </c>
      <c r="F486" s="7">
        <v>6</v>
      </c>
      <c r="G486" s="11">
        <v>31171</v>
      </c>
      <c r="H486" s="3" t="s">
        <v>290</v>
      </c>
      <c r="I486" s="24"/>
      <c r="J486" t="s">
        <v>60</v>
      </c>
      <c r="K486" t="s">
        <v>59</v>
      </c>
      <c r="L486" t="s">
        <v>61</v>
      </c>
      <c r="M486">
        <v>2</v>
      </c>
      <c r="N486" t="s">
        <v>62</v>
      </c>
      <c r="O486">
        <v>22</v>
      </c>
      <c r="P486" s="3">
        <v>44</v>
      </c>
      <c r="Q486" s="3" t="s">
        <v>74</v>
      </c>
      <c r="S486" s="20">
        <v>2025</v>
      </c>
      <c r="T486" s="12">
        <f t="shared" ref="T486:T488" si="194">M486*88</f>
        <v>176</v>
      </c>
      <c r="U486" s="13" t="s">
        <v>73</v>
      </c>
      <c r="V486" s="15" t="s">
        <v>72</v>
      </c>
      <c r="W486" s="23" t="s">
        <v>71</v>
      </c>
      <c r="X486" s="40">
        <v>5570</v>
      </c>
      <c r="Y486" s="40"/>
      <c r="Z486" s="19">
        <f t="shared" ref="Z486:Z488" si="195">M484*2800</f>
        <v>2800</v>
      </c>
      <c r="AA486" s="19">
        <f t="shared" ref="AA486:AA488" si="196">M486*1700</f>
        <v>3400</v>
      </c>
      <c r="AB486" s="22">
        <f t="shared" si="189"/>
        <v>11770</v>
      </c>
      <c r="AC486" t="s">
        <v>70</v>
      </c>
      <c r="AD486" t="s">
        <v>291</v>
      </c>
      <c r="AE486" t="s">
        <v>290</v>
      </c>
      <c r="AF486" s="5" t="s">
        <v>299</v>
      </c>
      <c r="AG486" t="s">
        <v>288</v>
      </c>
    </row>
    <row r="487" spans="1:33" x14ac:dyDescent="0.3">
      <c r="A487">
        <v>484</v>
      </c>
      <c r="B487" s="54">
        <v>52.180932745747199</v>
      </c>
      <c r="C487" s="53">
        <v>9.8082456256499508</v>
      </c>
      <c r="D487" s="24" t="s">
        <v>209</v>
      </c>
      <c r="E487" t="s">
        <v>298</v>
      </c>
      <c r="F487" s="7" t="s">
        <v>297</v>
      </c>
      <c r="G487" s="11">
        <v>31171</v>
      </c>
      <c r="H487" s="3" t="s">
        <v>290</v>
      </c>
      <c r="I487" s="24"/>
      <c r="J487" t="s">
        <v>60</v>
      </c>
      <c r="K487" t="s">
        <v>59</v>
      </c>
      <c r="L487" t="s">
        <v>61</v>
      </c>
      <c r="M487">
        <v>2</v>
      </c>
      <c r="N487" t="s">
        <v>62</v>
      </c>
      <c r="O487">
        <v>22</v>
      </c>
      <c r="P487" s="3">
        <v>44</v>
      </c>
      <c r="Q487" s="3" t="s">
        <v>74</v>
      </c>
      <c r="S487" s="20">
        <v>2028</v>
      </c>
      <c r="T487" s="12">
        <f t="shared" si="194"/>
        <v>176</v>
      </c>
      <c r="U487" s="13" t="s">
        <v>73</v>
      </c>
      <c r="V487" s="15" t="s">
        <v>72</v>
      </c>
      <c r="W487" s="23" t="s">
        <v>71</v>
      </c>
      <c r="X487" s="40">
        <v>5570</v>
      </c>
      <c r="Y487" s="40"/>
      <c r="Z487" s="19">
        <f t="shared" si="195"/>
        <v>5600</v>
      </c>
      <c r="AA487" s="19">
        <f t="shared" si="196"/>
        <v>3400</v>
      </c>
      <c r="AB487" s="22">
        <f t="shared" si="189"/>
        <v>14570</v>
      </c>
      <c r="AC487" t="s">
        <v>70</v>
      </c>
      <c r="AD487" t="s">
        <v>291</v>
      </c>
      <c r="AE487" t="s">
        <v>290</v>
      </c>
      <c r="AF487" s="5" t="s">
        <v>296</v>
      </c>
      <c r="AG487" s="6" t="s">
        <v>288</v>
      </c>
    </row>
    <row r="488" spans="1:33" x14ac:dyDescent="0.3">
      <c r="A488">
        <v>485</v>
      </c>
      <c r="B488" s="54">
        <v>52.182986709226199</v>
      </c>
      <c r="C488" s="53">
        <v>9.8164446618390304</v>
      </c>
      <c r="D488" s="24" t="s">
        <v>295</v>
      </c>
      <c r="E488" t="s">
        <v>294</v>
      </c>
      <c r="F488" s="7" t="s">
        <v>293</v>
      </c>
      <c r="G488" s="11">
        <v>31171</v>
      </c>
      <c r="H488" s="3" t="s">
        <v>290</v>
      </c>
      <c r="I488" s="24"/>
      <c r="J488" t="s">
        <v>111</v>
      </c>
      <c r="K488" t="s">
        <v>292</v>
      </c>
      <c r="L488" t="s">
        <v>61</v>
      </c>
      <c r="M488">
        <v>2</v>
      </c>
      <c r="N488" t="s">
        <v>62</v>
      </c>
      <c r="O488">
        <v>22</v>
      </c>
      <c r="P488" s="3">
        <v>44</v>
      </c>
      <c r="Q488" s="3" t="s">
        <v>74</v>
      </c>
      <c r="S488" s="20">
        <v>2030</v>
      </c>
      <c r="T488" s="12">
        <f t="shared" si="194"/>
        <v>176</v>
      </c>
      <c r="U488" s="13" t="s">
        <v>73</v>
      </c>
      <c r="V488" s="15" t="s">
        <v>72</v>
      </c>
      <c r="W488" s="23" t="s">
        <v>71</v>
      </c>
      <c r="X488" s="40">
        <v>5570</v>
      </c>
      <c r="Y488" s="40"/>
      <c r="Z488" s="19">
        <f t="shared" si="195"/>
        <v>5600</v>
      </c>
      <c r="AA488" s="19">
        <f t="shared" si="196"/>
        <v>3400</v>
      </c>
      <c r="AB488" s="22">
        <f t="shared" si="189"/>
        <v>14570</v>
      </c>
      <c r="AC488" t="s">
        <v>70</v>
      </c>
      <c r="AD488" t="s">
        <v>291</v>
      </c>
      <c r="AE488" t="s">
        <v>290</v>
      </c>
      <c r="AF488" s="5" t="s">
        <v>289</v>
      </c>
      <c r="AG488" s="6" t="s">
        <v>288</v>
      </c>
    </row>
    <row r="489" spans="1:33" x14ac:dyDescent="0.3">
      <c r="A489">
        <v>486</v>
      </c>
      <c r="B489" s="54">
        <v>52.172283</v>
      </c>
      <c r="C489" s="53">
        <v>10.039516000000001</v>
      </c>
      <c r="D489" s="24" t="s">
        <v>113</v>
      </c>
      <c r="E489" t="s">
        <v>287</v>
      </c>
      <c r="F489" s="7">
        <v>22</v>
      </c>
      <c r="G489" s="11">
        <v>31174</v>
      </c>
      <c r="H489" t="s">
        <v>220</v>
      </c>
      <c r="I489" s="24"/>
      <c r="J489" t="s">
        <v>60</v>
      </c>
      <c r="K489" t="s">
        <v>75</v>
      </c>
      <c r="L489" t="s">
        <v>110</v>
      </c>
      <c r="M489">
        <v>1</v>
      </c>
      <c r="N489" t="s">
        <v>109</v>
      </c>
      <c r="O489">
        <v>150</v>
      </c>
      <c r="P489" s="3">
        <v>150</v>
      </c>
      <c r="Q489" s="3" t="s">
        <v>108</v>
      </c>
      <c r="S489" s="20">
        <v>2028</v>
      </c>
      <c r="T489" s="3">
        <f>M489*300</f>
        <v>300</v>
      </c>
      <c r="U489" s="13" t="s">
        <v>73</v>
      </c>
      <c r="V489" s="15" t="s">
        <v>94</v>
      </c>
      <c r="W489" s="23" t="s">
        <v>93</v>
      </c>
      <c r="X489" s="40">
        <v>39589</v>
      </c>
      <c r="Y489" s="40"/>
      <c r="Z489" s="19">
        <f>M489*45000</f>
        <v>45000</v>
      </c>
      <c r="AA489" s="19">
        <f>M489*5500</f>
        <v>5500</v>
      </c>
      <c r="AB489" s="22">
        <f t="shared" si="189"/>
        <v>90089</v>
      </c>
      <c r="AC489" t="s">
        <v>70</v>
      </c>
      <c r="AD489" t="s">
        <v>219</v>
      </c>
      <c r="AE489" t="s">
        <v>284</v>
      </c>
      <c r="AF489" s="5" t="s">
        <v>286</v>
      </c>
      <c r="AG489"/>
    </row>
    <row r="490" spans="1:33" x14ac:dyDescent="0.3">
      <c r="A490">
        <v>487</v>
      </c>
      <c r="B490" s="54">
        <v>52.171923999999997</v>
      </c>
      <c r="C490" s="53">
        <v>10.037284</v>
      </c>
      <c r="D490" s="24" t="s">
        <v>251</v>
      </c>
      <c r="E490" t="s">
        <v>285</v>
      </c>
      <c r="F490" s="7">
        <v>1</v>
      </c>
      <c r="G490" s="11">
        <v>31174</v>
      </c>
      <c r="H490" t="s">
        <v>220</v>
      </c>
      <c r="I490" s="24"/>
      <c r="J490" t="s">
        <v>60</v>
      </c>
      <c r="K490" t="s">
        <v>59</v>
      </c>
      <c r="L490" t="s">
        <v>61</v>
      </c>
      <c r="M490">
        <v>1</v>
      </c>
      <c r="N490" t="s">
        <v>62</v>
      </c>
      <c r="O490">
        <v>22</v>
      </c>
      <c r="P490" s="3">
        <v>22</v>
      </c>
      <c r="Q490" s="3" t="s">
        <v>74</v>
      </c>
      <c r="S490" s="20">
        <v>2028</v>
      </c>
      <c r="T490" s="12">
        <f t="shared" ref="T490:T506" si="197">M490*88</f>
        <v>88</v>
      </c>
      <c r="U490" s="13" t="s">
        <v>73</v>
      </c>
      <c r="V490" s="15" t="s">
        <v>72</v>
      </c>
      <c r="W490" s="23" t="s">
        <v>71</v>
      </c>
      <c r="X490" s="40">
        <v>5150</v>
      </c>
      <c r="Y490" s="40"/>
      <c r="Z490" s="19">
        <f t="shared" ref="Z490:Z506" si="198">M488*2800</f>
        <v>5600</v>
      </c>
      <c r="AA490" s="19">
        <f t="shared" ref="AA490:AA506" si="199">M490*1700</f>
        <v>1700</v>
      </c>
      <c r="AB490" s="22">
        <f t="shared" si="189"/>
        <v>12450</v>
      </c>
      <c r="AC490" t="s">
        <v>70</v>
      </c>
      <c r="AD490" t="s">
        <v>219</v>
      </c>
      <c r="AE490" t="s">
        <v>284</v>
      </c>
      <c r="AF490" s="5" t="s">
        <v>283</v>
      </c>
      <c r="AG490"/>
    </row>
    <row r="491" spans="1:33" x14ac:dyDescent="0.3">
      <c r="A491">
        <v>488</v>
      </c>
      <c r="B491" s="54">
        <v>52.173161</v>
      </c>
      <c r="C491" s="53">
        <v>10.142272999999999</v>
      </c>
      <c r="D491" s="24" t="s">
        <v>282</v>
      </c>
      <c r="E491" t="s">
        <v>281</v>
      </c>
      <c r="G491" s="11">
        <v>31174</v>
      </c>
      <c r="H491" t="s">
        <v>220</v>
      </c>
      <c r="I491" s="24"/>
      <c r="J491" t="s">
        <v>60</v>
      </c>
      <c r="K491" t="s">
        <v>59</v>
      </c>
      <c r="L491" t="s">
        <v>61</v>
      </c>
      <c r="M491">
        <v>1</v>
      </c>
      <c r="N491" t="s">
        <v>62</v>
      </c>
      <c r="O491">
        <v>22</v>
      </c>
      <c r="P491" s="3">
        <v>22</v>
      </c>
      <c r="Q491" s="3" t="s">
        <v>74</v>
      </c>
      <c r="S491" s="20">
        <v>2025</v>
      </c>
      <c r="T491" s="12">
        <f t="shared" si="197"/>
        <v>88</v>
      </c>
      <c r="U491" s="13" t="s">
        <v>73</v>
      </c>
      <c r="V491" s="15" t="s">
        <v>72</v>
      </c>
      <c r="W491" s="23" t="s">
        <v>71</v>
      </c>
      <c r="X491" s="40">
        <v>5150</v>
      </c>
      <c r="Y491" s="40"/>
      <c r="Z491" s="19">
        <f t="shared" si="198"/>
        <v>2800</v>
      </c>
      <c r="AA491" s="19">
        <f t="shared" si="199"/>
        <v>1700</v>
      </c>
      <c r="AB491" s="22">
        <f t="shared" si="189"/>
        <v>9650</v>
      </c>
      <c r="AC491" t="s">
        <v>70</v>
      </c>
      <c r="AD491" t="s">
        <v>219</v>
      </c>
      <c r="AE491" t="s">
        <v>277</v>
      </c>
      <c r="AF491" s="5" t="s">
        <v>280</v>
      </c>
      <c r="AG491"/>
    </row>
    <row r="492" spans="1:33" x14ac:dyDescent="0.3">
      <c r="A492">
        <v>489</v>
      </c>
      <c r="B492" s="54">
        <v>52.176433000000003</v>
      </c>
      <c r="C492" s="53">
        <v>10.133184999999999</v>
      </c>
      <c r="D492" s="24" t="s">
        <v>279</v>
      </c>
      <c r="E492" t="s">
        <v>278</v>
      </c>
      <c r="F492" s="7">
        <v>1</v>
      </c>
      <c r="G492" s="11">
        <v>31174</v>
      </c>
      <c r="H492" t="s">
        <v>220</v>
      </c>
      <c r="I492" s="24"/>
      <c r="J492" t="s">
        <v>60</v>
      </c>
      <c r="K492" t="s">
        <v>59</v>
      </c>
      <c r="L492" t="s">
        <v>61</v>
      </c>
      <c r="M492">
        <v>1</v>
      </c>
      <c r="N492" t="s">
        <v>62</v>
      </c>
      <c r="O492">
        <v>22</v>
      </c>
      <c r="P492" s="3">
        <v>22</v>
      </c>
      <c r="Q492" s="3" t="s">
        <v>74</v>
      </c>
      <c r="S492" s="20">
        <v>2028</v>
      </c>
      <c r="T492" s="12">
        <f t="shared" si="197"/>
        <v>88</v>
      </c>
      <c r="U492" s="13" t="s">
        <v>73</v>
      </c>
      <c r="V492" s="15" t="s">
        <v>72</v>
      </c>
      <c r="W492" s="23" t="s">
        <v>71</v>
      </c>
      <c r="X492" s="40">
        <v>5150</v>
      </c>
      <c r="Y492" s="40"/>
      <c r="Z492" s="19">
        <f t="shared" si="198"/>
        <v>2800</v>
      </c>
      <c r="AA492" s="19">
        <f t="shared" si="199"/>
        <v>1700</v>
      </c>
      <c r="AB492" s="22">
        <f t="shared" si="189"/>
        <v>9650</v>
      </c>
      <c r="AC492" t="s">
        <v>70</v>
      </c>
      <c r="AD492" t="s">
        <v>219</v>
      </c>
      <c r="AE492" t="s">
        <v>277</v>
      </c>
      <c r="AF492" s="5" t="s">
        <v>276</v>
      </c>
      <c r="AG492"/>
    </row>
    <row r="493" spans="1:33" x14ac:dyDescent="0.3">
      <c r="A493">
        <v>490</v>
      </c>
      <c r="B493" s="54">
        <v>52.164026999999997</v>
      </c>
      <c r="C493" s="53">
        <v>10.065277999999999</v>
      </c>
      <c r="D493" s="24" t="s">
        <v>251</v>
      </c>
      <c r="E493" t="s">
        <v>275</v>
      </c>
      <c r="F493" s="7">
        <v>4</v>
      </c>
      <c r="G493" s="11">
        <v>31174</v>
      </c>
      <c r="H493" t="s">
        <v>220</v>
      </c>
      <c r="I493" s="24"/>
      <c r="J493" t="s">
        <v>60</v>
      </c>
      <c r="K493" t="s">
        <v>59</v>
      </c>
      <c r="L493" t="s">
        <v>61</v>
      </c>
      <c r="M493">
        <v>1</v>
      </c>
      <c r="N493" t="s">
        <v>62</v>
      </c>
      <c r="O493">
        <v>22</v>
      </c>
      <c r="P493" s="3">
        <v>22</v>
      </c>
      <c r="Q493" s="3" t="s">
        <v>74</v>
      </c>
      <c r="S493" s="20">
        <v>2028</v>
      </c>
      <c r="T493" s="12">
        <f t="shared" si="197"/>
        <v>88</v>
      </c>
      <c r="U493" s="13" t="s">
        <v>73</v>
      </c>
      <c r="V493" s="15" t="s">
        <v>72</v>
      </c>
      <c r="W493" s="23" t="s">
        <v>71</v>
      </c>
      <c r="X493" s="40">
        <v>5150</v>
      </c>
      <c r="Y493" s="40"/>
      <c r="Z493" s="19">
        <f t="shared" si="198"/>
        <v>2800</v>
      </c>
      <c r="AA493" s="19">
        <f t="shared" si="199"/>
        <v>1700</v>
      </c>
      <c r="AB493" s="22">
        <f t="shared" si="189"/>
        <v>9650</v>
      </c>
      <c r="AC493" t="s">
        <v>70</v>
      </c>
      <c r="AD493" t="s">
        <v>219</v>
      </c>
      <c r="AE493" t="s">
        <v>271</v>
      </c>
      <c r="AF493" s="5" t="s">
        <v>274</v>
      </c>
      <c r="AG493"/>
    </row>
    <row r="494" spans="1:33" x14ac:dyDescent="0.3">
      <c r="A494">
        <v>491</v>
      </c>
      <c r="B494" s="54">
        <v>52.164341</v>
      </c>
      <c r="C494" s="53">
        <v>10.067923</v>
      </c>
      <c r="D494" s="24" t="s">
        <v>273</v>
      </c>
      <c r="E494" s="3" t="s">
        <v>272</v>
      </c>
      <c r="F494" s="7">
        <v>14</v>
      </c>
      <c r="G494" s="11">
        <v>31174</v>
      </c>
      <c r="H494" t="s">
        <v>220</v>
      </c>
      <c r="I494" s="24"/>
      <c r="J494" t="s">
        <v>60</v>
      </c>
      <c r="K494" t="s">
        <v>59</v>
      </c>
      <c r="L494" t="s">
        <v>61</v>
      </c>
      <c r="M494">
        <v>1</v>
      </c>
      <c r="N494" t="s">
        <v>62</v>
      </c>
      <c r="O494">
        <v>22</v>
      </c>
      <c r="P494" s="3">
        <v>22</v>
      </c>
      <c r="Q494" s="3" t="s">
        <v>74</v>
      </c>
      <c r="S494" s="20">
        <v>2028</v>
      </c>
      <c r="T494" s="12">
        <f t="shared" si="197"/>
        <v>88</v>
      </c>
      <c r="U494" s="13" t="s">
        <v>73</v>
      </c>
      <c r="V494" s="15" t="s">
        <v>72</v>
      </c>
      <c r="W494" s="23" t="s">
        <v>71</v>
      </c>
      <c r="X494" s="40">
        <v>5150</v>
      </c>
      <c r="Y494" s="40"/>
      <c r="Z494" s="19">
        <f t="shared" si="198"/>
        <v>2800</v>
      </c>
      <c r="AA494" s="19">
        <f t="shared" si="199"/>
        <v>1700</v>
      </c>
      <c r="AB494" s="22">
        <f t="shared" si="189"/>
        <v>9650</v>
      </c>
      <c r="AC494" t="s">
        <v>70</v>
      </c>
      <c r="AD494" t="s">
        <v>219</v>
      </c>
      <c r="AE494" t="s">
        <v>271</v>
      </c>
      <c r="AF494" s="5" t="s">
        <v>270</v>
      </c>
      <c r="AG494"/>
    </row>
    <row r="495" spans="1:33" x14ac:dyDescent="0.3">
      <c r="A495">
        <v>492</v>
      </c>
      <c r="B495" s="54">
        <v>52.167808000000001</v>
      </c>
      <c r="C495" s="53">
        <v>10.089648</v>
      </c>
      <c r="D495" s="24" t="s">
        <v>222</v>
      </c>
      <c r="E495" t="s">
        <v>269</v>
      </c>
      <c r="F495" s="7">
        <v>15</v>
      </c>
      <c r="G495" s="11">
        <v>31174</v>
      </c>
      <c r="H495" t="s">
        <v>220</v>
      </c>
      <c r="I495" s="24"/>
      <c r="J495" t="s">
        <v>60</v>
      </c>
      <c r="K495" t="s">
        <v>59</v>
      </c>
      <c r="L495" t="s">
        <v>61</v>
      </c>
      <c r="M495">
        <v>1</v>
      </c>
      <c r="N495" t="s">
        <v>62</v>
      </c>
      <c r="O495">
        <v>22</v>
      </c>
      <c r="P495" s="3">
        <v>22</v>
      </c>
      <c r="Q495" s="3" t="s">
        <v>74</v>
      </c>
      <c r="S495" s="20">
        <v>2028</v>
      </c>
      <c r="T495" s="12">
        <f t="shared" si="197"/>
        <v>88</v>
      </c>
      <c r="U495" s="13" t="s">
        <v>73</v>
      </c>
      <c r="V495" s="15" t="s">
        <v>72</v>
      </c>
      <c r="W495" s="23" t="s">
        <v>71</v>
      </c>
      <c r="X495" s="40">
        <v>5150</v>
      </c>
      <c r="Y495" s="40"/>
      <c r="Z495" s="19">
        <f t="shared" si="198"/>
        <v>2800</v>
      </c>
      <c r="AA495" s="19">
        <f t="shared" si="199"/>
        <v>1700</v>
      </c>
      <c r="AB495" s="22">
        <f t="shared" si="189"/>
        <v>9650</v>
      </c>
      <c r="AC495" t="s">
        <v>70</v>
      </c>
      <c r="AD495" t="s">
        <v>219</v>
      </c>
      <c r="AE495" t="s">
        <v>268</v>
      </c>
      <c r="AF495" s="5" t="s">
        <v>267</v>
      </c>
      <c r="AG495"/>
    </row>
    <row r="496" spans="1:33" x14ac:dyDescent="0.3">
      <c r="A496">
        <v>493</v>
      </c>
      <c r="B496" s="54">
        <v>52.203060000000001</v>
      </c>
      <c r="C496" s="53">
        <v>10.110837999999999</v>
      </c>
      <c r="D496" s="24" t="s">
        <v>266</v>
      </c>
      <c r="E496" t="s">
        <v>265</v>
      </c>
      <c r="G496" s="11">
        <v>31174</v>
      </c>
      <c r="H496" t="s">
        <v>220</v>
      </c>
      <c r="I496" s="24" t="s">
        <v>248</v>
      </c>
      <c r="J496" t="s">
        <v>60</v>
      </c>
      <c r="K496" t="s">
        <v>59</v>
      </c>
      <c r="L496" t="s">
        <v>61</v>
      </c>
      <c r="M496">
        <v>2</v>
      </c>
      <c r="N496" t="s">
        <v>62</v>
      </c>
      <c r="O496">
        <v>22</v>
      </c>
      <c r="P496" s="3">
        <v>44</v>
      </c>
      <c r="Q496" s="3" t="s">
        <v>74</v>
      </c>
      <c r="S496" s="20">
        <v>2025</v>
      </c>
      <c r="T496" s="12">
        <f t="shared" si="197"/>
        <v>176</v>
      </c>
      <c r="U496" s="13" t="s">
        <v>73</v>
      </c>
      <c r="V496" s="15" t="s">
        <v>72</v>
      </c>
      <c r="W496" s="23" t="s">
        <v>71</v>
      </c>
      <c r="X496" s="40">
        <v>5570</v>
      </c>
      <c r="Y496" s="40"/>
      <c r="Z496" s="19">
        <f t="shared" si="198"/>
        <v>2800</v>
      </c>
      <c r="AA496" s="19">
        <f t="shared" si="199"/>
        <v>3400</v>
      </c>
      <c r="AB496" s="22">
        <f t="shared" si="189"/>
        <v>11770</v>
      </c>
      <c r="AC496" t="s">
        <v>70</v>
      </c>
      <c r="AD496" t="s">
        <v>219</v>
      </c>
      <c r="AE496" t="s">
        <v>262</v>
      </c>
      <c r="AF496" s="5" t="s">
        <v>264</v>
      </c>
      <c r="AG496"/>
    </row>
    <row r="497" spans="1:33" x14ac:dyDescent="0.3">
      <c r="A497">
        <v>494</v>
      </c>
      <c r="B497" s="54">
        <v>52.206747999999997</v>
      </c>
      <c r="C497" s="53">
        <v>10.109571000000001</v>
      </c>
      <c r="D497" s="24" t="s">
        <v>222</v>
      </c>
      <c r="E497" t="s">
        <v>263</v>
      </c>
      <c r="G497" s="11">
        <v>31174</v>
      </c>
      <c r="H497" t="s">
        <v>220</v>
      </c>
      <c r="I497" s="24"/>
      <c r="J497" t="s">
        <v>60</v>
      </c>
      <c r="K497" t="s">
        <v>59</v>
      </c>
      <c r="L497" t="s">
        <v>61</v>
      </c>
      <c r="M497">
        <v>1</v>
      </c>
      <c r="N497" t="s">
        <v>62</v>
      </c>
      <c r="O497">
        <v>22</v>
      </c>
      <c r="P497" s="3">
        <v>22</v>
      </c>
      <c r="Q497" s="3" t="s">
        <v>74</v>
      </c>
      <c r="S497" s="20">
        <v>2028</v>
      </c>
      <c r="T497" s="12">
        <f t="shared" si="197"/>
        <v>88</v>
      </c>
      <c r="U497" s="13" t="s">
        <v>73</v>
      </c>
      <c r="V497" s="15" t="s">
        <v>72</v>
      </c>
      <c r="W497" s="23" t="s">
        <v>71</v>
      </c>
      <c r="X497" s="40">
        <v>5150</v>
      </c>
      <c r="Y497" s="40"/>
      <c r="Z497" s="19">
        <f t="shared" si="198"/>
        <v>2800</v>
      </c>
      <c r="AA497" s="19">
        <f t="shared" si="199"/>
        <v>1700</v>
      </c>
      <c r="AB497" s="22">
        <f t="shared" si="189"/>
        <v>9650</v>
      </c>
      <c r="AC497" t="s">
        <v>70</v>
      </c>
      <c r="AD497" t="s">
        <v>219</v>
      </c>
      <c r="AE497" t="s">
        <v>262</v>
      </c>
      <c r="AF497" s="5" t="s">
        <v>261</v>
      </c>
      <c r="AG497"/>
    </row>
    <row r="498" spans="1:33" x14ac:dyDescent="0.3">
      <c r="A498">
        <v>495</v>
      </c>
      <c r="B498" s="54">
        <v>52.179994000000001</v>
      </c>
      <c r="C498" s="53">
        <v>10.069559999999999</v>
      </c>
      <c r="D498" s="24" t="s">
        <v>260</v>
      </c>
      <c r="E498" t="s">
        <v>191</v>
      </c>
      <c r="F498" s="7">
        <v>38</v>
      </c>
      <c r="G498" s="11">
        <v>31174</v>
      </c>
      <c r="H498" t="s">
        <v>220</v>
      </c>
      <c r="I498" s="24"/>
      <c r="J498" t="s">
        <v>60</v>
      </c>
      <c r="K498" t="s">
        <v>59</v>
      </c>
      <c r="L498" t="s">
        <v>61</v>
      </c>
      <c r="M498">
        <v>1</v>
      </c>
      <c r="N498" t="s">
        <v>62</v>
      </c>
      <c r="O498">
        <v>22</v>
      </c>
      <c r="P498" s="3">
        <v>22</v>
      </c>
      <c r="Q498" s="3" t="s">
        <v>74</v>
      </c>
      <c r="S498" s="20">
        <v>2028</v>
      </c>
      <c r="T498" s="12">
        <f t="shared" si="197"/>
        <v>88</v>
      </c>
      <c r="U498" s="13" t="s">
        <v>73</v>
      </c>
      <c r="V498" s="15" t="s">
        <v>72</v>
      </c>
      <c r="W498" s="23" t="s">
        <v>71</v>
      </c>
      <c r="X498" s="40">
        <v>5150</v>
      </c>
      <c r="Y498" s="40"/>
      <c r="Z498" s="19">
        <f t="shared" si="198"/>
        <v>5600</v>
      </c>
      <c r="AA498" s="19">
        <f t="shared" si="199"/>
        <v>1700</v>
      </c>
      <c r="AB498" s="22">
        <f t="shared" si="189"/>
        <v>12450</v>
      </c>
      <c r="AC498" t="s">
        <v>70</v>
      </c>
      <c r="AD498" t="s">
        <v>219</v>
      </c>
      <c r="AE498" t="s">
        <v>259</v>
      </c>
      <c r="AF498" s="5" t="s">
        <v>258</v>
      </c>
      <c r="AG498"/>
    </row>
    <row r="499" spans="1:33" x14ac:dyDescent="0.3">
      <c r="A499">
        <v>496</v>
      </c>
      <c r="B499" s="54">
        <v>52.227772000000002</v>
      </c>
      <c r="C499" s="53">
        <v>10.135343000000001</v>
      </c>
      <c r="D499" s="24" t="s">
        <v>257</v>
      </c>
      <c r="E499" t="s">
        <v>256</v>
      </c>
      <c r="F499" s="7">
        <v>8</v>
      </c>
      <c r="G499" s="11">
        <v>31174</v>
      </c>
      <c r="H499" t="s">
        <v>220</v>
      </c>
      <c r="I499" s="24" t="s">
        <v>248</v>
      </c>
      <c r="J499" t="s">
        <v>60</v>
      </c>
      <c r="K499" t="s">
        <v>59</v>
      </c>
      <c r="L499" t="s">
        <v>61</v>
      </c>
      <c r="M499">
        <v>1</v>
      </c>
      <c r="N499" t="s">
        <v>62</v>
      </c>
      <c r="O499">
        <v>22</v>
      </c>
      <c r="P499" s="3">
        <v>22</v>
      </c>
      <c r="Q499" s="3" t="s">
        <v>74</v>
      </c>
      <c r="S499" s="20">
        <v>2030</v>
      </c>
      <c r="T499" s="12">
        <f t="shared" si="197"/>
        <v>88</v>
      </c>
      <c r="U499" s="13" t="s">
        <v>73</v>
      </c>
      <c r="V499" s="15" t="s">
        <v>72</v>
      </c>
      <c r="W499" s="23" t="s">
        <v>71</v>
      </c>
      <c r="X499" s="40">
        <v>5150</v>
      </c>
      <c r="Y499" s="40"/>
      <c r="Z499" s="19">
        <f t="shared" si="198"/>
        <v>2800</v>
      </c>
      <c r="AA499" s="19">
        <f t="shared" si="199"/>
        <v>1700</v>
      </c>
      <c r="AB499" s="22">
        <f t="shared" si="189"/>
        <v>9650</v>
      </c>
      <c r="AC499" t="s">
        <v>70</v>
      </c>
      <c r="AD499" t="s">
        <v>219</v>
      </c>
      <c r="AE499" t="s">
        <v>253</v>
      </c>
      <c r="AF499" s="5" t="s">
        <v>255</v>
      </c>
      <c r="AG499"/>
    </row>
    <row r="500" spans="1:33" x14ac:dyDescent="0.3">
      <c r="A500">
        <v>497</v>
      </c>
      <c r="B500" s="54">
        <v>52.226159000000003</v>
      </c>
      <c r="C500" s="53">
        <v>10.126561000000001</v>
      </c>
      <c r="D500" s="24" t="s">
        <v>222</v>
      </c>
      <c r="E500" t="s">
        <v>254</v>
      </c>
      <c r="F500" s="7">
        <v>7</v>
      </c>
      <c r="G500" s="11">
        <v>31174</v>
      </c>
      <c r="H500" t="s">
        <v>220</v>
      </c>
      <c r="I500" s="24"/>
      <c r="J500" t="s">
        <v>60</v>
      </c>
      <c r="K500" t="s">
        <v>59</v>
      </c>
      <c r="L500" t="s">
        <v>61</v>
      </c>
      <c r="M500">
        <v>1</v>
      </c>
      <c r="N500" t="s">
        <v>62</v>
      </c>
      <c r="O500">
        <v>22</v>
      </c>
      <c r="P500" s="3">
        <v>22</v>
      </c>
      <c r="Q500" s="3" t="s">
        <v>74</v>
      </c>
      <c r="S500" s="20">
        <v>2028</v>
      </c>
      <c r="T500" s="12">
        <f t="shared" si="197"/>
        <v>88</v>
      </c>
      <c r="U500" s="13" t="s">
        <v>73</v>
      </c>
      <c r="V500" s="15" t="s">
        <v>72</v>
      </c>
      <c r="W500" s="23" t="s">
        <v>71</v>
      </c>
      <c r="X500" s="40">
        <v>5150</v>
      </c>
      <c r="Y500" s="40"/>
      <c r="Z500" s="19">
        <f t="shared" si="198"/>
        <v>2800</v>
      </c>
      <c r="AA500" s="19">
        <f t="shared" si="199"/>
        <v>1700</v>
      </c>
      <c r="AB500" s="22">
        <f t="shared" si="189"/>
        <v>9650</v>
      </c>
      <c r="AC500" t="s">
        <v>70</v>
      </c>
      <c r="AD500" t="s">
        <v>219</v>
      </c>
      <c r="AE500" t="s">
        <v>253</v>
      </c>
      <c r="AF500" s="5" t="s">
        <v>252</v>
      </c>
      <c r="AG500"/>
    </row>
    <row r="501" spans="1:33" x14ac:dyDescent="0.3">
      <c r="A501">
        <v>498</v>
      </c>
      <c r="B501" s="54">
        <v>52.151896999999998</v>
      </c>
      <c r="C501" s="53">
        <v>10.086565999999999</v>
      </c>
      <c r="D501" s="24" t="s">
        <v>251</v>
      </c>
      <c r="E501" t="s">
        <v>250</v>
      </c>
      <c r="F501" s="7" t="s">
        <v>249</v>
      </c>
      <c r="G501" s="11">
        <v>31174</v>
      </c>
      <c r="H501" t="s">
        <v>220</v>
      </c>
      <c r="I501" s="24" t="s">
        <v>248</v>
      </c>
      <c r="J501" t="s">
        <v>60</v>
      </c>
      <c r="K501" t="s">
        <v>59</v>
      </c>
      <c r="L501" t="s">
        <v>61</v>
      </c>
      <c r="M501">
        <v>1</v>
      </c>
      <c r="N501" t="s">
        <v>62</v>
      </c>
      <c r="O501">
        <v>22</v>
      </c>
      <c r="P501" s="3">
        <v>22</v>
      </c>
      <c r="Q501" s="3" t="s">
        <v>74</v>
      </c>
      <c r="S501" s="20">
        <v>2028</v>
      </c>
      <c r="T501" s="12">
        <f t="shared" si="197"/>
        <v>88</v>
      </c>
      <c r="U501" s="13" t="s">
        <v>73</v>
      </c>
      <c r="V501" s="15" t="s">
        <v>72</v>
      </c>
      <c r="W501" s="23" t="s">
        <v>71</v>
      </c>
      <c r="X501" s="40">
        <v>5150</v>
      </c>
      <c r="Y501" s="40"/>
      <c r="Z501" s="19">
        <f t="shared" si="198"/>
        <v>2800</v>
      </c>
      <c r="AA501" s="19">
        <f t="shared" si="199"/>
        <v>1700</v>
      </c>
      <c r="AB501" s="22">
        <f t="shared" si="189"/>
        <v>9650</v>
      </c>
      <c r="AC501" t="s">
        <v>70</v>
      </c>
      <c r="AD501" t="s">
        <v>219</v>
      </c>
      <c r="AE501" t="s">
        <v>243</v>
      </c>
      <c r="AF501" s="5" t="s">
        <v>247</v>
      </c>
      <c r="AG501"/>
    </row>
    <row r="502" spans="1:33" x14ac:dyDescent="0.3">
      <c r="A502">
        <v>499</v>
      </c>
      <c r="B502" s="54">
        <v>52.148865999999998</v>
      </c>
      <c r="C502" s="53">
        <v>10.081810000000001</v>
      </c>
      <c r="D502" s="24" t="s">
        <v>246</v>
      </c>
      <c r="E502" t="s">
        <v>245</v>
      </c>
      <c r="G502" s="11">
        <v>31174</v>
      </c>
      <c r="H502" t="s">
        <v>220</v>
      </c>
      <c r="I502" s="24"/>
      <c r="J502" t="s">
        <v>60</v>
      </c>
      <c r="K502" t="s">
        <v>244</v>
      </c>
      <c r="L502" t="s">
        <v>61</v>
      </c>
      <c r="M502">
        <v>2</v>
      </c>
      <c r="N502" t="s">
        <v>62</v>
      </c>
      <c r="O502">
        <v>22</v>
      </c>
      <c r="P502" s="3">
        <v>44</v>
      </c>
      <c r="Q502" s="3" t="s">
        <v>74</v>
      </c>
      <c r="S502" s="20">
        <v>2025</v>
      </c>
      <c r="T502" s="12">
        <f t="shared" si="197"/>
        <v>176</v>
      </c>
      <c r="U502" s="13" t="s">
        <v>73</v>
      </c>
      <c r="V502" s="15" t="s">
        <v>72</v>
      </c>
      <c r="W502" s="23" t="s">
        <v>71</v>
      </c>
      <c r="X502" s="40">
        <v>5570</v>
      </c>
      <c r="Y502" s="40"/>
      <c r="Z502" s="19">
        <f t="shared" si="198"/>
        <v>2800</v>
      </c>
      <c r="AA502" s="19">
        <f t="shared" si="199"/>
        <v>3400</v>
      </c>
      <c r="AB502" s="22">
        <f t="shared" si="189"/>
        <v>11770</v>
      </c>
      <c r="AC502" t="s">
        <v>70</v>
      </c>
      <c r="AD502" t="s">
        <v>219</v>
      </c>
      <c r="AE502" t="s">
        <v>243</v>
      </c>
      <c r="AF502" s="5" t="s">
        <v>242</v>
      </c>
      <c r="AG502"/>
    </row>
    <row r="503" spans="1:33" x14ac:dyDescent="0.3">
      <c r="A503">
        <v>500</v>
      </c>
      <c r="B503" s="54">
        <v>52.182535999999999</v>
      </c>
      <c r="C503" s="53">
        <v>10.105288</v>
      </c>
      <c r="D503" s="24" t="s">
        <v>209</v>
      </c>
      <c r="E503" t="s">
        <v>240</v>
      </c>
      <c r="G503" s="11">
        <v>31174</v>
      </c>
      <c r="H503" t="s">
        <v>220</v>
      </c>
      <c r="I503" s="24"/>
      <c r="J503" t="s">
        <v>60</v>
      </c>
      <c r="K503" t="s">
        <v>244</v>
      </c>
      <c r="L503" t="s">
        <v>83</v>
      </c>
      <c r="M503">
        <v>1</v>
      </c>
      <c r="N503" t="s">
        <v>109</v>
      </c>
      <c r="O503">
        <v>50</v>
      </c>
      <c r="P503" s="3">
        <v>50</v>
      </c>
      <c r="Q503" s="3" t="s">
        <v>81</v>
      </c>
      <c r="S503" s="20" t="s">
        <v>80</v>
      </c>
      <c r="T503" s="12">
        <f>M503*200</f>
        <v>200</v>
      </c>
      <c r="U503" s="13"/>
      <c r="V503" s="15"/>
      <c r="W503" s="23"/>
      <c r="X503" s="40"/>
      <c r="Y503" s="40"/>
      <c r="AA503" s="19">
        <f t="shared" si="199"/>
        <v>1700</v>
      </c>
      <c r="AB503" s="22"/>
      <c r="AC503" t="s">
        <v>70</v>
      </c>
      <c r="AD503" t="s">
        <v>219</v>
      </c>
      <c r="AE503" t="s">
        <v>220</v>
      </c>
      <c r="AF503" s="5" t="s">
        <v>1836</v>
      </c>
      <c r="AG503"/>
    </row>
    <row r="504" spans="1:33" x14ac:dyDescent="0.3">
      <c r="A504">
        <v>501</v>
      </c>
      <c r="B504" s="54">
        <v>52.182369999999999</v>
      </c>
      <c r="C504" s="53">
        <v>10.103844</v>
      </c>
      <c r="D504" s="24" t="s">
        <v>241</v>
      </c>
      <c r="E504" t="s">
        <v>240</v>
      </c>
      <c r="F504" s="7">
        <v>8</v>
      </c>
      <c r="G504" s="11">
        <v>31174</v>
      </c>
      <c r="H504" t="s">
        <v>220</v>
      </c>
      <c r="I504" s="24"/>
      <c r="J504" t="s">
        <v>239</v>
      </c>
      <c r="K504" t="s">
        <v>59</v>
      </c>
      <c r="L504" t="s">
        <v>61</v>
      </c>
      <c r="M504">
        <v>1</v>
      </c>
      <c r="N504" t="s">
        <v>62</v>
      </c>
      <c r="O504">
        <v>22</v>
      </c>
      <c r="P504" s="3">
        <v>22</v>
      </c>
      <c r="Q504" s="3" t="s">
        <v>74</v>
      </c>
      <c r="S504" s="20">
        <v>2025</v>
      </c>
      <c r="T504" s="12">
        <f t="shared" si="197"/>
        <v>88</v>
      </c>
      <c r="U504" s="13" t="s">
        <v>73</v>
      </c>
      <c r="V504" s="15" t="s">
        <v>72</v>
      </c>
      <c r="W504" s="23" t="s">
        <v>71</v>
      </c>
      <c r="X504" s="40">
        <v>5150</v>
      </c>
      <c r="Y504" s="40"/>
      <c r="Z504" s="19">
        <f>M501*2800</f>
        <v>2800</v>
      </c>
      <c r="AA504" s="19">
        <f t="shared" si="199"/>
        <v>1700</v>
      </c>
      <c r="AB504" s="22">
        <f t="shared" si="189"/>
        <v>9650</v>
      </c>
      <c r="AC504" t="s">
        <v>70</v>
      </c>
      <c r="AD504" t="s">
        <v>219</v>
      </c>
      <c r="AE504" t="s">
        <v>220</v>
      </c>
      <c r="AF504" s="5" t="s">
        <v>238</v>
      </c>
      <c r="AG504"/>
    </row>
    <row r="505" spans="1:33" x14ac:dyDescent="0.3">
      <c r="A505">
        <v>502</v>
      </c>
      <c r="B505" s="54">
        <v>52.182172999999999</v>
      </c>
      <c r="C505" s="53">
        <v>10.105243</v>
      </c>
      <c r="D505" s="24" t="s">
        <v>237</v>
      </c>
      <c r="E505" t="s">
        <v>236</v>
      </c>
      <c r="G505" s="11">
        <v>31174</v>
      </c>
      <c r="H505" t="s">
        <v>220</v>
      </c>
      <c r="I505" s="24"/>
      <c r="J505" t="s">
        <v>60</v>
      </c>
      <c r="K505" t="s">
        <v>59</v>
      </c>
      <c r="L505" t="s">
        <v>61</v>
      </c>
      <c r="M505">
        <v>2</v>
      </c>
      <c r="N505" t="s">
        <v>62</v>
      </c>
      <c r="O505">
        <v>22</v>
      </c>
      <c r="P505" s="3">
        <v>44</v>
      </c>
      <c r="Q505" s="3" t="s">
        <v>74</v>
      </c>
      <c r="S505" s="20">
        <v>2025</v>
      </c>
      <c r="T505" s="12">
        <f t="shared" si="197"/>
        <v>176</v>
      </c>
      <c r="U505" s="13" t="s">
        <v>73</v>
      </c>
      <c r="V505" s="15" t="s">
        <v>72</v>
      </c>
      <c r="W505" s="23" t="s">
        <v>71</v>
      </c>
      <c r="X505" s="40">
        <v>5570</v>
      </c>
      <c r="Y505" s="40"/>
      <c r="Z505" s="19">
        <f>M502*2800</f>
        <v>5600</v>
      </c>
      <c r="AA505" s="19">
        <f t="shared" si="199"/>
        <v>3400</v>
      </c>
      <c r="AB505" s="22">
        <f t="shared" si="189"/>
        <v>14570</v>
      </c>
      <c r="AC505" t="s">
        <v>70</v>
      </c>
      <c r="AD505" t="s">
        <v>219</v>
      </c>
      <c r="AE505" t="s">
        <v>220</v>
      </c>
      <c r="AF505" s="5" t="s">
        <v>235</v>
      </c>
      <c r="AG505"/>
    </row>
    <row r="506" spans="1:33" x14ac:dyDescent="0.3">
      <c r="A506">
        <v>503</v>
      </c>
      <c r="B506" s="54">
        <v>52.184828000000003</v>
      </c>
      <c r="C506" s="53">
        <v>10.102593000000001</v>
      </c>
      <c r="D506" s="24" t="s">
        <v>234</v>
      </c>
      <c r="E506" s="3" t="s">
        <v>142</v>
      </c>
      <c r="G506" s="11">
        <v>31174</v>
      </c>
      <c r="H506" t="s">
        <v>220</v>
      </c>
      <c r="I506" s="24"/>
      <c r="J506" t="s">
        <v>60</v>
      </c>
      <c r="K506" t="s">
        <v>75</v>
      </c>
      <c r="L506" t="s">
        <v>61</v>
      </c>
      <c r="M506">
        <v>1</v>
      </c>
      <c r="N506" t="s">
        <v>62</v>
      </c>
      <c r="O506">
        <v>22</v>
      </c>
      <c r="P506" s="3">
        <v>22</v>
      </c>
      <c r="Q506" s="3" t="s">
        <v>74</v>
      </c>
      <c r="S506" s="20">
        <v>2030</v>
      </c>
      <c r="T506" s="12">
        <f t="shared" si="197"/>
        <v>88</v>
      </c>
      <c r="U506" s="13" t="s">
        <v>73</v>
      </c>
      <c r="V506" s="15" t="s">
        <v>72</v>
      </c>
      <c r="W506" s="23" t="s">
        <v>71</v>
      </c>
      <c r="X506" s="40">
        <v>5150</v>
      </c>
      <c r="Y506" s="40"/>
      <c r="Z506" s="19">
        <f t="shared" si="198"/>
        <v>2800</v>
      </c>
      <c r="AA506" s="19">
        <f t="shared" si="199"/>
        <v>1700</v>
      </c>
      <c r="AB506" s="22">
        <f t="shared" si="189"/>
        <v>9650</v>
      </c>
      <c r="AC506" t="s">
        <v>70</v>
      </c>
      <c r="AD506" t="s">
        <v>219</v>
      </c>
      <c r="AE506" t="s">
        <v>220</v>
      </c>
      <c r="AF506" s="5" t="s">
        <v>233</v>
      </c>
      <c r="AG506"/>
    </row>
    <row r="507" spans="1:33" x14ac:dyDescent="0.3">
      <c r="A507">
        <v>504</v>
      </c>
      <c r="B507" s="54">
        <v>52.185623</v>
      </c>
      <c r="C507" s="53">
        <v>10.0943</v>
      </c>
      <c r="D507" s="24" t="s">
        <v>230</v>
      </c>
      <c r="E507" t="s">
        <v>232</v>
      </c>
      <c r="F507" s="7">
        <v>1</v>
      </c>
      <c r="G507" s="11">
        <v>31174</v>
      </c>
      <c r="H507" t="s">
        <v>220</v>
      </c>
      <c r="I507" s="24"/>
      <c r="J507" t="s">
        <v>60</v>
      </c>
      <c r="K507" t="s">
        <v>102</v>
      </c>
      <c r="L507" t="s">
        <v>83</v>
      </c>
      <c r="M507">
        <v>2</v>
      </c>
      <c r="N507" t="s">
        <v>109</v>
      </c>
      <c r="O507">
        <v>75</v>
      </c>
      <c r="P507" s="3">
        <v>150</v>
      </c>
      <c r="Q507" s="3" t="s">
        <v>81</v>
      </c>
      <c r="S507" s="20">
        <v>2028</v>
      </c>
      <c r="T507" s="3">
        <f t="shared" ref="T507:T508" si="200">M507*226</f>
        <v>452</v>
      </c>
      <c r="U507" s="13" t="s">
        <v>73</v>
      </c>
      <c r="V507" s="15" t="s">
        <v>94</v>
      </c>
      <c r="W507" s="23" t="s">
        <v>93</v>
      </c>
      <c r="X507" s="40">
        <v>39589</v>
      </c>
      <c r="Y507" s="40"/>
      <c r="Z507" s="19">
        <f t="shared" ref="Z507:Z508" si="201">M507*45000</f>
        <v>90000</v>
      </c>
      <c r="AA507" s="19">
        <f t="shared" ref="AA507:AA508" si="202">M507*4500</f>
        <v>9000</v>
      </c>
      <c r="AB507" s="22">
        <f t="shared" si="189"/>
        <v>138589</v>
      </c>
      <c r="AC507" t="s">
        <v>70</v>
      </c>
      <c r="AD507" t="s">
        <v>219</v>
      </c>
      <c r="AE507" t="s">
        <v>220</v>
      </c>
      <c r="AF507" s="5" t="s">
        <v>231</v>
      </c>
      <c r="AG507"/>
    </row>
    <row r="508" spans="1:33" x14ac:dyDescent="0.3">
      <c r="A508">
        <v>505</v>
      </c>
      <c r="B508" s="54">
        <v>52.186439999999997</v>
      </c>
      <c r="C508" s="53">
        <v>10.093588</v>
      </c>
      <c r="D508" s="24" t="s">
        <v>230</v>
      </c>
      <c r="E508" t="s">
        <v>229</v>
      </c>
      <c r="F508" s="7">
        <v>1</v>
      </c>
      <c r="G508" s="11">
        <v>31174</v>
      </c>
      <c r="H508" t="s">
        <v>220</v>
      </c>
      <c r="I508" s="24"/>
      <c r="J508" t="s">
        <v>60</v>
      </c>
      <c r="K508" t="s">
        <v>102</v>
      </c>
      <c r="L508" t="s">
        <v>83</v>
      </c>
      <c r="M508">
        <v>2</v>
      </c>
      <c r="N508" t="s">
        <v>109</v>
      </c>
      <c r="O508">
        <v>75</v>
      </c>
      <c r="P508" s="3">
        <v>150</v>
      </c>
      <c r="Q508" s="3" t="s">
        <v>81</v>
      </c>
      <c r="S508" s="20">
        <v>2028</v>
      </c>
      <c r="T508" s="3">
        <f t="shared" si="200"/>
        <v>452</v>
      </c>
      <c r="U508" s="13" t="s">
        <v>73</v>
      </c>
      <c r="V508" s="15" t="s">
        <v>94</v>
      </c>
      <c r="W508" s="23" t="s">
        <v>93</v>
      </c>
      <c r="X508" s="40">
        <v>39589</v>
      </c>
      <c r="Y508" s="40"/>
      <c r="Z508" s="19">
        <f t="shared" si="201"/>
        <v>90000</v>
      </c>
      <c r="AA508" s="19">
        <f t="shared" si="202"/>
        <v>9000</v>
      </c>
      <c r="AB508" s="22">
        <f t="shared" si="189"/>
        <v>138589</v>
      </c>
      <c r="AC508" t="s">
        <v>70</v>
      </c>
      <c r="AD508" t="s">
        <v>219</v>
      </c>
      <c r="AE508" t="s">
        <v>220</v>
      </c>
      <c r="AF508" s="5" t="s">
        <v>228</v>
      </c>
      <c r="AG508"/>
    </row>
    <row r="509" spans="1:33" x14ac:dyDescent="0.3">
      <c r="A509">
        <v>506</v>
      </c>
      <c r="B509" s="54">
        <v>52.186360000000001</v>
      </c>
      <c r="C509" s="53">
        <v>10.095354</v>
      </c>
      <c r="D509" s="24" t="s">
        <v>113</v>
      </c>
      <c r="E509" t="s">
        <v>227</v>
      </c>
      <c r="F509" s="7">
        <v>1</v>
      </c>
      <c r="G509" s="11">
        <v>31174</v>
      </c>
      <c r="H509" t="s">
        <v>220</v>
      </c>
      <c r="I509" s="24"/>
      <c r="J509" t="s">
        <v>60</v>
      </c>
      <c r="K509" t="s">
        <v>75</v>
      </c>
      <c r="L509" t="s">
        <v>110</v>
      </c>
      <c r="M509">
        <v>1</v>
      </c>
      <c r="N509" t="s">
        <v>109</v>
      </c>
      <c r="O509">
        <v>150</v>
      </c>
      <c r="P509" s="3">
        <v>150</v>
      </c>
      <c r="Q509" s="3" t="s">
        <v>108</v>
      </c>
      <c r="S509" s="20">
        <v>2028</v>
      </c>
      <c r="T509" s="3">
        <f>M509*300</f>
        <v>300</v>
      </c>
      <c r="U509" s="13" t="s">
        <v>73</v>
      </c>
      <c r="V509" s="15" t="s">
        <v>94</v>
      </c>
      <c r="W509" s="23" t="s">
        <v>93</v>
      </c>
      <c r="X509" s="40">
        <v>39589</v>
      </c>
      <c r="Y509" s="40"/>
      <c r="Z509" s="19">
        <f>M509*45000</f>
        <v>45000</v>
      </c>
      <c r="AA509" s="19">
        <f>M509*5500</f>
        <v>5500</v>
      </c>
      <c r="AB509" s="22">
        <f t="shared" si="189"/>
        <v>90089</v>
      </c>
      <c r="AC509" t="s">
        <v>70</v>
      </c>
      <c r="AD509" t="s">
        <v>219</v>
      </c>
      <c r="AE509" t="s">
        <v>220</v>
      </c>
      <c r="AF509" s="5" t="s">
        <v>226</v>
      </c>
      <c r="AG509"/>
    </row>
    <row r="510" spans="1:33" x14ac:dyDescent="0.3">
      <c r="A510">
        <v>507</v>
      </c>
      <c r="B510" s="54">
        <v>52.133707999999999</v>
      </c>
      <c r="C510" s="53">
        <v>10.065224000000001</v>
      </c>
      <c r="D510" s="24" t="s">
        <v>159</v>
      </c>
      <c r="E510" t="s">
        <v>173</v>
      </c>
      <c r="F510" s="7" t="s">
        <v>225</v>
      </c>
      <c r="G510" s="11">
        <v>31174</v>
      </c>
      <c r="H510" t="s">
        <v>220</v>
      </c>
      <c r="I510" s="24"/>
      <c r="J510" t="s">
        <v>60</v>
      </c>
      <c r="K510" t="s">
        <v>59</v>
      </c>
      <c r="L510" t="s">
        <v>61</v>
      </c>
      <c r="M510">
        <v>1</v>
      </c>
      <c r="N510" t="s">
        <v>62</v>
      </c>
      <c r="O510">
        <v>22</v>
      </c>
      <c r="P510" s="3">
        <v>22</v>
      </c>
      <c r="Q510" s="3" t="s">
        <v>74</v>
      </c>
      <c r="S510" s="20">
        <v>2028</v>
      </c>
      <c r="T510" s="12">
        <f t="shared" ref="T510:T535" si="203">M510*88</f>
        <v>88</v>
      </c>
      <c r="U510" s="13" t="s">
        <v>73</v>
      </c>
      <c r="V510" s="15" t="s">
        <v>72</v>
      </c>
      <c r="W510" s="23" t="s">
        <v>71</v>
      </c>
      <c r="X510" s="40">
        <v>5150</v>
      </c>
      <c r="Y510" s="40"/>
      <c r="Z510" s="19">
        <f t="shared" ref="Z510:Z537" si="204">M508*2800</f>
        <v>5600</v>
      </c>
      <c r="AA510" s="19">
        <f t="shared" ref="AA510:AA537" si="205">M510*1700</f>
        <v>1700</v>
      </c>
      <c r="AB510" s="22">
        <f t="shared" si="189"/>
        <v>12450</v>
      </c>
      <c r="AC510" t="s">
        <v>70</v>
      </c>
      <c r="AD510" t="s">
        <v>219</v>
      </c>
      <c r="AE510" t="s">
        <v>224</v>
      </c>
      <c r="AF510" s="5" t="s">
        <v>223</v>
      </c>
      <c r="AG510"/>
    </row>
    <row r="511" spans="1:33" x14ac:dyDescent="0.3">
      <c r="A511">
        <v>508</v>
      </c>
      <c r="B511" s="54">
        <v>52.146189</v>
      </c>
      <c r="C511" s="53">
        <v>10.123536</v>
      </c>
      <c r="D511" s="24" t="s">
        <v>222</v>
      </c>
      <c r="E511" t="s">
        <v>221</v>
      </c>
      <c r="F511" s="7">
        <v>12</v>
      </c>
      <c r="G511" s="11">
        <v>31174</v>
      </c>
      <c r="H511" t="s">
        <v>220</v>
      </c>
      <c r="I511" s="24"/>
      <c r="J511" t="s">
        <v>60</v>
      </c>
      <c r="K511" t="s">
        <v>59</v>
      </c>
      <c r="L511" t="s">
        <v>61</v>
      </c>
      <c r="M511">
        <v>1</v>
      </c>
      <c r="N511" t="s">
        <v>62</v>
      </c>
      <c r="O511">
        <v>22</v>
      </c>
      <c r="P511" s="3">
        <v>22</v>
      </c>
      <c r="Q511" s="3" t="s">
        <v>74</v>
      </c>
      <c r="S511" s="20">
        <v>2028</v>
      </c>
      <c r="T511" s="12">
        <f t="shared" si="203"/>
        <v>88</v>
      </c>
      <c r="U511" s="13" t="s">
        <v>73</v>
      </c>
      <c r="V511" s="15" t="s">
        <v>72</v>
      </c>
      <c r="W511" s="23" t="s">
        <v>71</v>
      </c>
      <c r="X511" s="40">
        <v>5150</v>
      </c>
      <c r="Y511" s="40"/>
      <c r="Z511" s="19">
        <f t="shared" si="204"/>
        <v>2800</v>
      </c>
      <c r="AA511" s="19">
        <f t="shared" si="205"/>
        <v>1700</v>
      </c>
      <c r="AB511" s="22">
        <f t="shared" si="189"/>
        <v>9650</v>
      </c>
      <c r="AC511" t="s">
        <v>70</v>
      </c>
      <c r="AD511" t="s">
        <v>219</v>
      </c>
      <c r="AE511" t="s">
        <v>218</v>
      </c>
      <c r="AF511" s="5" t="s">
        <v>217</v>
      </c>
      <c r="AG511"/>
    </row>
    <row r="512" spans="1:33" x14ac:dyDescent="0.3">
      <c r="A512">
        <v>509</v>
      </c>
      <c r="B512" s="54">
        <v>52.029463645462101</v>
      </c>
      <c r="C512" s="53">
        <v>9.9696261832766293</v>
      </c>
      <c r="D512" s="24" t="s">
        <v>209</v>
      </c>
      <c r="E512" t="s">
        <v>214</v>
      </c>
      <c r="F512" s="7">
        <v>14</v>
      </c>
      <c r="G512" s="11">
        <v>31079</v>
      </c>
      <c r="H512" t="s">
        <v>157</v>
      </c>
      <c r="I512" t="s">
        <v>162</v>
      </c>
      <c r="J512" t="s">
        <v>60</v>
      </c>
      <c r="K512" t="s">
        <v>59</v>
      </c>
      <c r="L512" t="s">
        <v>61</v>
      </c>
      <c r="M512">
        <v>2</v>
      </c>
      <c r="N512" t="s">
        <v>62</v>
      </c>
      <c r="O512">
        <v>22</v>
      </c>
      <c r="P512" s="3">
        <v>44</v>
      </c>
      <c r="Q512" s="3" t="s">
        <v>74</v>
      </c>
      <c r="S512" s="20">
        <v>2030</v>
      </c>
      <c r="T512" s="12">
        <f t="shared" si="203"/>
        <v>176</v>
      </c>
      <c r="U512" s="13" t="s">
        <v>155</v>
      </c>
      <c r="V512" s="13" t="s">
        <v>1831</v>
      </c>
      <c r="W512" s="21" t="s">
        <v>1832</v>
      </c>
      <c r="X512" s="19">
        <v>7200</v>
      </c>
      <c r="Z512" s="19">
        <f t="shared" si="204"/>
        <v>2800</v>
      </c>
      <c r="AA512" s="19">
        <f t="shared" si="205"/>
        <v>3400</v>
      </c>
      <c r="AB512" s="22">
        <f t="shared" si="189"/>
        <v>13400</v>
      </c>
      <c r="AC512" t="s">
        <v>70</v>
      </c>
      <c r="AD512" t="s">
        <v>154</v>
      </c>
      <c r="AE512" t="s">
        <v>213</v>
      </c>
      <c r="AF512" s="5" t="s">
        <v>216</v>
      </c>
      <c r="AG512"/>
    </row>
    <row r="513" spans="1:33" x14ac:dyDescent="0.3">
      <c r="A513">
        <v>510</v>
      </c>
      <c r="B513" s="54">
        <v>52.030142474395902</v>
      </c>
      <c r="C513" s="53">
        <v>9.9668881746746205</v>
      </c>
      <c r="D513" s="24" t="s">
        <v>215</v>
      </c>
      <c r="E513" t="s">
        <v>214</v>
      </c>
      <c r="F513" s="7">
        <v>2</v>
      </c>
      <c r="G513" s="11">
        <v>31079</v>
      </c>
      <c r="H513" t="s">
        <v>157</v>
      </c>
      <c r="I513" t="s">
        <v>194</v>
      </c>
      <c r="J513" t="s">
        <v>60</v>
      </c>
      <c r="K513" t="s">
        <v>75</v>
      </c>
      <c r="L513" t="s">
        <v>61</v>
      </c>
      <c r="M513">
        <v>2</v>
      </c>
      <c r="N513" t="s">
        <v>62</v>
      </c>
      <c r="O513">
        <v>22</v>
      </c>
      <c r="P513" s="3">
        <v>44</v>
      </c>
      <c r="Q513" s="3" t="s">
        <v>74</v>
      </c>
      <c r="S513" s="20">
        <v>2030</v>
      </c>
      <c r="T513" s="12">
        <f t="shared" si="203"/>
        <v>176</v>
      </c>
      <c r="U513" s="13" t="s">
        <v>155</v>
      </c>
      <c r="V513" s="13" t="s">
        <v>1831</v>
      </c>
      <c r="W513" s="21" t="s">
        <v>1832</v>
      </c>
      <c r="X513" s="19">
        <v>7200</v>
      </c>
      <c r="Z513" s="19">
        <f t="shared" si="204"/>
        <v>2800</v>
      </c>
      <c r="AA513" s="19">
        <f t="shared" si="205"/>
        <v>3400</v>
      </c>
      <c r="AB513" s="22">
        <f t="shared" si="189"/>
        <v>13400</v>
      </c>
      <c r="AC513" t="s">
        <v>70</v>
      </c>
      <c r="AD513" t="s">
        <v>154</v>
      </c>
      <c r="AE513" t="s">
        <v>213</v>
      </c>
      <c r="AF513" s="5" t="s">
        <v>212</v>
      </c>
      <c r="AG513"/>
    </row>
    <row r="514" spans="1:33" x14ac:dyDescent="0.3">
      <c r="A514">
        <v>511</v>
      </c>
      <c r="B514" s="54">
        <v>52.002566048840798</v>
      </c>
      <c r="C514" s="53">
        <v>9.9368240907007603</v>
      </c>
      <c r="D514" s="24" t="s">
        <v>177</v>
      </c>
      <c r="E514" t="s">
        <v>211</v>
      </c>
      <c r="F514" s="7">
        <v>7</v>
      </c>
      <c r="G514" s="11">
        <v>31079</v>
      </c>
      <c r="H514" t="s">
        <v>157</v>
      </c>
      <c r="I514" t="s">
        <v>162</v>
      </c>
      <c r="J514" t="s">
        <v>60</v>
      </c>
      <c r="K514" t="s">
        <v>59</v>
      </c>
      <c r="L514" t="s">
        <v>61</v>
      </c>
      <c r="M514">
        <v>2</v>
      </c>
      <c r="N514" t="s">
        <v>62</v>
      </c>
      <c r="O514">
        <v>22</v>
      </c>
      <c r="P514" s="3">
        <v>44</v>
      </c>
      <c r="Q514" s="3" t="s">
        <v>74</v>
      </c>
      <c r="S514" s="20">
        <v>2030</v>
      </c>
      <c r="T514" s="12">
        <f t="shared" si="203"/>
        <v>176</v>
      </c>
      <c r="U514" s="13" t="s">
        <v>155</v>
      </c>
      <c r="V514" s="13" t="s">
        <v>1831</v>
      </c>
      <c r="W514" s="21" t="s">
        <v>1832</v>
      </c>
      <c r="X514" s="19">
        <v>7200</v>
      </c>
      <c r="Z514" s="19">
        <f t="shared" si="204"/>
        <v>5600</v>
      </c>
      <c r="AA514" s="19">
        <f t="shared" si="205"/>
        <v>3400</v>
      </c>
      <c r="AB514" s="22">
        <f t="shared" si="189"/>
        <v>16200</v>
      </c>
      <c r="AC514" t="s">
        <v>70</v>
      </c>
      <c r="AD514" t="s">
        <v>154</v>
      </c>
      <c r="AE514" t="s">
        <v>206</v>
      </c>
      <c r="AF514" s="5" t="s">
        <v>210</v>
      </c>
      <c r="AG514"/>
    </row>
    <row r="515" spans="1:33" x14ac:dyDescent="0.3">
      <c r="A515">
        <v>512</v>
      </c>
      <c r="B515" s="54">
        <v>52.0035367098208</v>
      </c>
      <c r="C515" s="53">
        <v>9.9347113884224107</v>
      </c>
      <c r="D515" s="24" t="s">
        <v>209</v>
      </c>
      <c r="E515" t="s">
        <v>208</v>
      </c>
      <c r="F515" s="7">
        <v>17</v>
      </c>
      <c r="G515" s="11">
        <v>31079</v>
      </c>
      <c r="H515" t="s">
        <v>157</v>
      </c>
      <c r="I515" t="s">
        <v>207</v>
      </c>
      <c r="J515" t="s">
        <v>60</v>
      </c>
      <c r="K515" t="s">
        <v>59</v>
      </c>
      <c r="L515" t="s">
        <v>61</v>
      </c>
      <c r="M515">
        <v>2</v>
      </c>
      <c r="N515" t="s">
        <v>62</v>
      </c>
      <c r="O515">
        <v>22</v>
      </c>
      <c r="P515" s="3">
        <v>44</v>
      </c>
      <c r="Q515" s="3" t="s">
        <v>74</v>
      </c>
      <c r="S515" s="20">
        <v>2030</v>
      </c>
      <c r="T515" s="12">
        <f t="shared" si="203"/>
        <v>176</v>
      </c>
      <c r="U515" s="13" t="s">
        <v>155</v>
      </c>
      <c r="V515" s="13" t="s">
        <v>1831</v>
      </c>
      <c r="W515" s="21" t="s">
        <v>1832</v>
      </c>
      <c r="X515" s="19">
        <v>7200</v>
      </c>
      <c r="Z515" s="19">
        <f t="shared" si="204"/>
        <v>5600</v>
      </c>
      <c r="AA515" s="19">
        <f t="shared" si="205"/>
        <v>3400</v>
      </c>
      <c r="AB515" s="22">
        <f t="shared" si="189"/>
        <v>16200</v>
      </c>
      <c r="AC515" t="s">
        <v>70</v>
      </c>
      <c r="AD515" t="s">
        <v>154</v>
      </c>
      <c r="AE515" t="s">
        <v>206</v>
      </c>
      <c r="AF515" s="5" t="s">
        <v>205</v>
      </c>
      <c r="AG515"/>
    </row>
    <row r="516" spans="1:33" x14ac:dyDescent="0.3">
      <c r="A516">
        <v>513</v>
      </c>
      <c r="B516" s="54">
        <v>52.052623747481903</v>
      </c>
      <c r="C516" s="53">
        <v>9.8572114192856102</v>
      </c>
      <c r="D516" s="24" t="s">
        <v>177</v>
      </c>
      <c r="E516" t="s">
        <v>204</v>
      </c>
      <c r="F516" s="7">
        <v>8</v>
      </c>
      <c r="G516" s="11">
        <v>31079</v>
      </c>
      <c r="H516" t="s">
        <v>157</v>
      </c>
      <c r="I516" t="s">
        <v>162</v>
      </c>
      <c r="J516" t="s">
        <v>60</v>
      </c>
      <c r="K516" t="s">
        <v>59</v>
      </c>
      <c r="L516" t="s">
        <v>61</v>
      </c>
      <c r="M516">
        <v>2</v>
      </c>
      <c r="N516" t="s">
        <v>62</v>
      </c>
      <c r="O516">
        <v>22</v>
      </c>
      <c r="P516" s="3">
        <v>44</v>
      </c>
      <c r="Q516" s="3" t="s">
        <v>74</v>
      </c>
      <c r="S516" s="20">
        <v>2030</v>
      </c>
      <c r="T516" s="12">
        <f t="shared" si="203"/>
        <v>176</v>
      </c>
      <c r="U516" s="13" t="s">
        <v>155</v>
      </c>
      <c r="V516" s="13" t="s">
        <v>1831</v>
      </c>
      <c r="W516" s="21" t="s">
        <v>1832</v>
      </c>
      <c r="X516" s="19">
        <v>7200</v>
      </c>
      <c r="Z516" s="19">
        <f t="shared" si="204"/>
        <v>5600</v>
      </c>
      <c r="AA516" s="19">
        <f t="shared" si="205"/>
        <v>3400</v>
      </c>
      <c r="AB516" s="22">
        <f t="shared" si="189"/>
        <v>16200</v>
      </c>
      <c r="AC516" t="s">
        <v>70</v>
      </c>
      <c r="AD516" t="s">
        <v>154</v>
      </c>
      <c r="AE516" t="s">
        <v>203</v>
      </c>
      <c r="AF516" s="5" t="s">
        <v>202</v>
      </c>
      <c r="AG516"/>
    </row>
    <row r="517" spans="1:33" x14ac:dyDescent="0.3">
      <c r="A517">
        <v>514</v>
      </c>
      <c r="B517" s="54">
        <v>52.024075229742699</v>
      </c>
      <c r="C517" s="53">
        <v>9.9205781909449104</v>
      </c>
      <c r="D517" s="24" t="s">
        <v>177</v>
      </c>
      <c r="E517" t="s">
        <v>201</v>
      </c>
      <c r="F517" s="7">
        <v>9</v>
      </c>
      <c r="G517" s="11">
        <v>31079</v>
      </c>
      <c r="H517" t="s">
        <v>157</v>
      </c>
      <c r="I517" t="s">
        <v>162</v>
      </c>
      <c r="J517" t="s">
        <v>60</v>
      </c>
      <c r="K517" t="s">
        <v>59</v>
      </c>
      <c r="L517" t="s">
        <v>61</v>
      </c>
      <c r="M517">
        <v>2</v>
      </c>
      <c r="N517" t="s">
        <v>62</v>
      </c>
      <c r="O517">
        <v>22</v>
      </c>
      <c r="P517" s="3">
        <v>44</v>
      </c>
      <c r="Q517" s="3" t="s">
        <v>74</v>
      </c>
      <c r="S517" s="20">
        <v>2030</v>
      </c>
      <c r="T517" s="12">
        <f t="shared" si="203"/>
        <v>176</v>
      </c>
      <c r="U517" s="13" t="s">
        <v>155</v>
      </c>
      <c r="V517" s="13" t="s">
        <v>1831</v>
      </c>
      <c r="W517" s="21" t="s">
        <v>1832</v>
      </c>
      <c r="X517" s="19">
        <v>7200</v>
      </c>
      <c r="Z517" s="19">
        <f t="shared" si="204"/>
        <v>5600</v>
      </c>
      <c r="AA517" s="19">
        <f t="shared" si="205"/>
        <v>3400</v>
      </c>
      <c r="AB517" s="22">
        <f t="shared" si="189"/>
        <v>16200</v>
      </c>
      <c r="AC517" t="s">
        <v>70</v>
      </c>
      <c r="AD517" t="s">
        <v>154</v>
      </c>
      <c r="AE517" t="s">
        <v>200</v>
      </c>
      <c r="AF517" s="5" t="s">
        <v>199</v>
      </c>
      <c r="AG517"/>
    </row>
    <row r="518" spans="1:33" x14ac:dyDescent="0.3">
      <c r="A518">
        <v>515</v>
      </c>
      <c r="B518" s="54">
        <v>52.067782230350801</v>
      </c>
      <c r="C518" s="53">
        <v>9.8767840919252201</v>
      </c>
      <c r="D518" s="24" t="s">
        <v>198</v>
      </c>
      <c r="E518" t="s">
        <v>195</v>
      </c>
      <c r="F518" s="7">
        <v>1</v>
      </c>
      <c r="G518" s="11">
        <v>31079</v>
      </c>
      <c r="H518" t="s">
        <v>157</v>
      </c>
      <c r="I518" t="s">
        <v>197</v>
      </c>
      <c r="J518" t="s">
        <v>60</v>
      </c>
      <c r="K518" t="s">
        <v>59</v>
      </c>
      <c r="L518" t="s">
        <v>61</v>
      </c>
      <c r="M518">
        <v>2</v>
      </c>
      <c r="N518" t="s">
        <v>62</v>
      </c>
      <c r="O518">
        <v>22</v>
      </c>
      <c r="P518" s="3">
        <v>44</v>
      </c>
      <c r="Q518" s="3" t="s">
        <v>74</v>
      </c>
      <c r="S518" s="20">
        <v>2030</v>
      </c>
      <c r="T518" s="12">
        <f t="shared" si="203"/>
        <v>176</v>
      </c>
      <c r="U518" s="13" t="s">
        <v>155</v>
      </c>
      <c r="V518" s="13" t="s">
        <v>1831</v>
      </c>
      <c r="W518" s="21" t="s">
        <v>1832</v>
      </c>
      <c r="X518" s="19">
        <v>7200</v>
      </c>
      <c r="Z518" s="19">
        <f t="shared" si="204"/>
        <v>5600</v>
      </c>
      <c r="AA518" s="19">
        <f t="shared" si="205"/>
        <v>3400</v>
      </c>
      <c r="AB518" s="22">
        <f t="shared" ref="AB518:AB551" si="206">SUM(X518:AA518)</f>
        <v>16200</v>
      </c>
      <c r="AC518" t="s">
        <v>70</v>
      </c>
      <c r="AD518" t="s">
        <v>154</v>
      </c>
      <c r="AE518" t="s">
        <v>193</v>
      </c>
      <c r="AF518" s="5" t="s">
        <v>196</v>
      </c>
      <c r="AG518"/>
    </row>
    <row r="519" spans="1:33" x14ac:dyDescent="0.3">
      <c r="A519">
        <v>516</v>
      </c>
      <c r="B519" s="54">
        <v>52.067216328114</v>
      </c>
      <c r="C519" s="53">
        <v>9.8766529346902203</v>
      </c>
      <c r="D519" s="24" t="s">
        <v>194</v>
      </c>
      <c r="E519" t="s">
        <v>195</v>
      </c>
      <c r="F519" s="7">
        <v>14</v>
      </c>
      <c r="G519" s="11">
        <v>31079</v>
      </c>
      <c r="H519" t="s">
        <v>157</v>
      </c>
      <c r="I519" t="s">
        <v>194</v>
      </c>
      <c r="J519" t="s">
        <v>60</v>
      </c>
      <c r="K519" t="s">
        <v>59</v>
      </c>
      <c r="L519" t="s">
        <v>61</v>
      </c>
      <c r="M519">
        <v>2</v>
      </c>
      <c r="N519" t="s">
        <v>62</v>
      </c>
      <c r="O519">
        <v>22</v>
      </c>
      <c r="P519" s="3">
        <v>44</v>
      </c>
      <c r="Q519" s="3" t="s">
        <v>74</v>
      </c>
      <c r="S519" s="20">
        <v>2030</v>
      </c>
      <c r="T519" s="12">
        <f t="shared" si="203"/>
        <v>176</v>
      </c>
      <c r="U519" s="13" t="s">
        <v>155</v>
      </c>
      <c r="V519" s="13" t="s">
        <v>1831</v>
      </c>
      <c r="W519" s="21" t="s">
        <v>1832</v>
      </c>
      <c r="X519" s="19">
        <v>7200</v>
      </c>
      <c r="Z519" s="19">
        <f t="shared" si="204"/>
        <v>5600</v>
      </c>
      <c r="AA519" s="19">
        <f t="shared" si="205"/>
        <v>3400</v>
      </c>
      <c r="AB519" s="22">
        <f t="shared" si="206"/>
        <v>16200</v>
      </c>
      <c r="AC519" t="s">
        <v>70</v>
      </c>
      <c r="AD519" t="s">
        <v>154</v>
      </c>
      <c r="AE519" t="s">
        <v>193</v>
      </c>
      <c r="AF519" s="5" t="s">
        <v>192</v>
      </c>
      <c r="AG519"/>
    </row>
    <row r="520" spans="1:33" x14ac:dyDescent="0.3">
      <c r="A520">
        <v>517</v>
      </c>
      <c r="B520" s="54">
        <v>52.065668463053299</v>
      </c>
      <c r="C520" s="53">
        <v>9.8896424069234197</v>
      </c>
      <c r="D520" s="24" t="s">
        <v>159</v>
      </c>
      <c r="E520" t="s">
        <v>191</v>
      </c>
      <c r="F520" s="7">
        <v>8</v>
      </c>
      <c r="G520" s="11">
        <v>31079</v>
      </c>
      <c r="H520" t="s">
        <v>157</v>
      </c>
      <c r="I520" t="s">
        <v>190</v>
      </c>
      <c r="J520" t="s">
        <v>60</v>
      </c>
      <c r="K520" t="s">
        <v>59</v>
      </c>
      <c r="L520" t="s">
        <v>61</v>
      </c>
      <c r="M520">
        <v>2</v>
      </c>
      <c r="N520" t="s">
        <v>62</v>
      </c>
      <c r="O520">
        <v>22</v>
      </c>
      <c r="P520" s="3">
        <v>44</v>
      </c>
      <c r="Q520" s="3" t="s">
        <v>74</v>
      </c>
      <c r="S520" s="20">
        <v>2030</v>
      </c>
      <c r="T520" s="12">
        <f t="shared" si="203"/>
        <v>176</v>
      </c>
      <c r="U520" s="13" t="s">
        <v>155</v>
      </c>
      <c r="V520" s="13" t="s">
        <v>1831</v>
      </c>
      <c r="W520" s="21" t="s">
        <v>1832</v>
      </c>
      <c r="X520" s="19">
        <v>7200</v>
      </c>
      <c r="Z520" s="19">
        <f t="shared" si="204"/>
        <v>5600</v>
      </c>
      <c r="AA520" s="19">
        <f t="shared" si="205"/>
        <v>3400</v>
      </c>
      <c r="AB520" s="22">
        <f t="shared" si="206"/>
        <v>16200</v>
      </c>
      <c r="AC520" t="s">
        <v>70</v>
      </c>
      <c r="AD520" t="s">
        <v>154</v>
      </c>
      <c r="AE520" t="s">
        <v>189</v>
      </c>
      <c r="AF520" s="5" t="s">
        <v>188</v>
      </c>
      <c r="AG520"/>
    </row>
    <row r="521" spans="1:33" x14ac:dyDescent="0.3">
      <c r="A521">
        <v>518</v>
      </c>
      <c r="B521" s="54">
        <v>52.0547888297722</v>
      </c>
      <c r="C521" s="53">
        <v>9.9381836191744899</v>
      </c>
      <c r="D521" s="24" t="s">
        <v>159</v>
      </c>
      <c r="E521" t="s">
        <v>187</v>
      </c>
      <c r="F521" s="7">
        <v>8</v>
      </c>
      <c r="G521" s="11">
        <v>31079</v>
      </c>
      <c r="H521" t="s">
        <v>157</v>
      </c>
      <c r="I521" t="s">
        <v>162</v>
      </c>
      <c r="J521" t="s">
        <v>60</v>
      </c>
      <c r="K521" t="s">
        <v>59</v>
      </c>
      <c r="L521" t="s">
        <v>61</v>
      </c>
      <c r="M521">
        <v>2</v>
      </c>
      <c r="N521" t="s">
        <v>62</v>
      </c>
      <c r="O521">
        <v>22</v>
      </c>
      <c r="P521" s="3">
        <v>44</v>
      </c>
      <c r="Q521" s="3" t="s">
        <v>74</v>
      </c>
      <c r="S521" s="20">
        <v>2030</v>
      </c>
      <c r="T521" s="12">
        <f t="shared" si="203"/>
        <v>176</v>
      </c>
      <c r="U521" s="13" t="s">
        <v>155</v>
      </c>
      <c r="V521" s="13" t="s">
        <v>1831</v>
      </c>
      <c r="W521" s="21" t="s">
        <v>1832</v>
      </c>
      <c r="X521" s="19">
        <v>7200</v>
      </c>
      <c r="Z521" s="19">
        <f t="shared" si="204"/>
        <v>5600</v>
      </c>
      <c r="AA521" s="19">
        <f t="shared" si="205"/>
        <v>3400</v>
      </c>
      <c r="AB521" s="22">
        <f t="shared" si="206"/>
        <v>16200</v>
      </c>
      <c r="AC521" t="s">
        <v>70</v>
      </c>
      <c r="AD521" t="s">
        <v>154</v>
      </c>
      <c r="AE521" t="s">
        <v>186</v>
      </c>
      <c r="AF521" s="5" t="s">
        <v>185</v>
      </c>
      <c r="AG521"/>
    </row>
    <row r="522" spans="1:33" x14ac:dyDescent="0.3">
      <c r="A522">
        <v>519</v>
      </c>
      <c r="B522" s="54">
        <v>52.035686699441797</v>
      </c>
      <c r="C522" s="53">
        <v>9.9459604342846308</v>
      </c>
      <c r="D522" s="24" t="s">
        <v>177</v>
      </c>
      <c r="E522" t="s">
        <v>184</v>
      </c>
      <c r="F522" s="7">
        <v>4</v>
      </c>
      <c r="G522" s="11">
        <v>31079</v>
      </c>
      <c r="H522" t="s">
        <v>157</v>
      </c>
      <c r="I522" t="s">
        <v>162</v>
      </c>
      <c r="J522" t="s">
        <v>60</v>
      </c>
      <c r="K522" t="s">
        <v>59</v>
      </c>
      <c r="L522" t="s">
        <v>61</v>
      </c>
      <c r="M522">
        <v>2</v>
      </c>
      <c r="N522" t="s">
        <v>62</v>
      </c>
      <c r="O522">
        <v>22</v>
      </c>
      <c r="P522" s="3">
        <v>44</v>
      </c>
      <c r="Q522" s="3" t="s">
        <v>74</v>
      </c>
      <c r="S522" s="20">
        <v>2030</v>
      </c>
      <c r="T522" s="12">
        <f t="shared" si="203"/>
        <v>176</v>
      </c>
      <c r="U522" s="13" t="s">
        <v>155</v>
      </c>
      <c r="V522" s="13" t="s">
        <v>1831</v>
      </c>
      <c r="W522" s="21" t="s">
        <v>1832</v>
      </c>
      <c r="X522" s="19">
        <v>7200</v>
      </c>
      <c r="Z522" s="19">
        <f t="shared" si="204"/>
        <v>5600</v>
      </c>
      <c r="AA522" s="19">
        <f t="shared" si="205"/>
        <v>3400</v>
      </c>
      <c r="AB522" s="22">
        <f t="shared" si="206"/>
        <v>16200</v>
      </c>
      <c r="AC522" t="s">
        <v>70</v>
      </c>
      <c r="AD522" t="s">
        <v>154</v>
      </c>
      <c r="AE522" t="s">
        <v>179</v>
      </c>
      <c r="AF522" s="5" t="s">
        <v>183</v>
      </c>
      <c r="AG522"/>
    </row>
    <row r="523" spans="1:33" x14ac:dyDescent="0.3">
      <c r="A523">
        <v>520</v>
      </c>
      <c r="B523" s="54">
        <v>52.0387510559163</v>
      </c>
      <c r="C523" s="53">
        <v>9.9424266491870004</v>
      </c>
      <c r="D523" s="24" t="s">
        <v>182</v>
      </c>
      <c r="E523" t="s">
        <v>181</v>
      </c>
      <c r="F523" s="7">
        <v>2</v>
      </c>
      <c r="G523" s="11">
        <v>31079</v>
      </c>
      <c r="H523" t="s">
        <v>157</v>
      </c>
      <c r="I523" t="s">
        <v>180</v>
      </c>
      <c r="J523" t="s">
        <v>60</v>
      </c>
      <c r="K523" t="s">
        <v>75</v>
      </c>
      <c r="L523" t="s">
        <v>61</v>
      </c>
      <c r="M523">
        <v>2</v>
      </c>
      <c r="N523" t="s">
        <v>62</v>
      </c>
      <c r="O523">
        <v>22</v>
      </c>
      <c r="P523" s="3">
        <v>44</v>
      </c>
      <c r="Q523" s="3" t="s">
        <v>74</v>
      </c>
      <c r="S523" s="20">
        <v>2030</v>
      </c>
      <c r="T523" s="12">
        <f t="shared" si="203"/>
        <v>176</v>
      </c>
      <c r="U523" s="13" t="s">
        <v>155</v>
      </c>
      <c r="V523" s="13" t="s">
        <v>1831</v>
      </c>
      <c r="W523" s="21" t="s">
        <v>1832</v>
      </c>
      <c r="X523" s="19">
        <v>7200</v>
      </c>
      <c r="Z523" s="19">
        <f t="shared" si="204"/>
        <v>5600</v>
      </c>
      <c r="AA523" s="19">
        <f t="shared" si="205"/>
        <v>3400</v>
      </c>
      <c r="AB523" s="22">
        <f t="shared" si="206"/>
        <v>16200</v>
      </c>
      <c r="AC523" t="s">
        <v>70</v>
      </c>
      <c r="AD523" t="s">
        <v>154</v>
      </c>
      <c r="AE523" t="s">
        <v>179</v>
      </c>
      <c r="AF523" s="5" t="s">
        <v>178</v>
      </c>
      <c r="AG523"/>
    </row>
    <row r="524" spans="1:33" x14ac:dyDescent="0.3">
      <c r="A524">
        <v>521</v>
      </c>
      <c r="B524" s="54">
        <v>52.0147012196567</v>
      </c>
      <c r="C524" s="53">
        <v>9.9388714882572398</v>
      </c>
      <c r="D524" s="24" t="s">
        <v>177</v>
      </c>
      <c r="E524" t="s">
        <v>176</v>
      </c>
      <c r="F524" s="7">
        <v>24</v>
      </c>
      <c r="G524" s="11">
        <v>31079</v>
      </c>
      <c r="H524" t="s">
        <v>157</v>
      </c>
      <c r="I524" t="s">
        <v>162</v>
      </c>
      <c r="J524" t="s">
        <v>60</v>
      </c>
      <c r="K524" t="s">
        <v>59</v>
      </c>
      <c r="L524" t="s">
        <v>61</v>
      </c>
      <c r="M524">
        <v>2</v>
      </c>
      <c r="N524" t="s">
        <v>62</v>
      </c>
      <c r="O524">
        <v>22</v>
      </c>
      <c r="P524" s="3">
        <v>44</v>
      </c>
      <c r="Q524" s="3" t="s">
        <v>74</v>
      </c>
      <c r="S524" s="20">
        <v>2030</v>
      </c>
      <c r="T524" s="12">
        <f t="shared" si="203"/>
        <v>176</v>
      </c>
      <c r="U524" s="13" t="s">
        <v>155</v>
      </c>
      <c r="V524" s="13" t="s">
        <v>1831</v>
      </c>
      <c r="W524" s="21" t="s">
        <v>1832</v>
      </c>
      <c r="X524" s="19">
        <v>7200</v>
      </c>
      <c r="Z524" s="19">
        <f t="shared" si="204"/>
        <v>5600</v>
      </c>
      <c r="AA524" s="19">
        <f t="shared" si="205"/>
        <v>3400</v>
      </c>
      <c r="AB524" s="22">
        <f t="shared" si="206"/>
        <v>16200</v>
      </c>
      <c r="AC524" t="s">
        <v>70</v>
      </c>
      <c r="AD524" t="s">
        <v>154</v>
      </c>
      <c r="AE524" t="s">
        <v>175</v>
      </c>
      <c r="AF524" s="5" t="s">
        <v>174</v>
      </c>
      <c r="AG524"/>
    </row>
    <row r="525" spans="1:33" x14ac:dyDescent="0.3">
      <c r="A525">
        <v>522</v>
      </c>
      <c r="B525" s="54">
        <v>52.055464427592199</v>
      </c>
      <c r="C525" s="53">
        <v>9.90069179750963</v>
      </c>
      <c r="D525" s="24" t="s">
        <v>159</v>
      </c>
      <c r="E525" t="s">
        <v>173</v>
      </c>
      <c r="F525" s="7">
        <v>3</v>
      </c>
      <c r="G525" s="11">
        <v>31079</v>
      </c>
      <c r="H525" t="s">
        <v>157</v>
      </c>
      <c r="I525" t="s">
        <v>162</v>
      </c>
      <c r="J525" t="s">
        <v>60</v>
      </c>
      <c r="K525" t="s">
        <v>59</v>
      </c>
      <c r="L525" t="s">
        <v>61</v>
      </c>
      <c r="M525">
        <v>2</v>
      </c>
      <c r="N525" t="s">
        <v>62</v>
      </c>
      <c r="O525">
        <v>22</v>
      </c>
      <c r="P525" s="3">
        <v>44</v>
      </c>
      <c r="Q525" s="3" t="s">
        <v>74</v>
      </c>
      <c r="S525" s="20">
        <v>2030</v>
      </c>
      <c r="T525" s="12">
        <f t="shared" si="203"/>
        <v>176</v>
      </c>
      <c r="U525" s="13" t="s">
        <v>155</v>
      </c>
      <c r="V525" s="13" t="s">
        <v>1831</v>
      </c>
      <c r="W525" s="21" t="s">
        <v>1832</v>
      </c>
      <c r="X525" s="19">
        <v>7200</v>
      </c>
      <c r="Z525" s="19">
        <f t="shared" si="204"/>
        <v>5600</v>
      </c>
      <c r="AA525" s="19">
        <f t="shared" si="205"/>
        <v>3400</v>
      </c>
      <c r="AB525" s="22">
        <f t="shared" si="206"/>
        <v>16200</v>
      </c>
      <c r="AC525" t="s">
        <v>70</v>
      </c>
      <c r="AD525" t="s">
        <v>154</v>
      </c>
      <c r="AE525" t="s">
        <v>157</v>
      </c>
      <c r="AF525" s="5" t="s">
        <v>172</v>
      </c>
      <c r="AG525"/>
    </row>
    <row r="526" spans="1:33" x14ac:dyDescent="0.3">
      <c r="A526">
        <v>523</v>
      </c>
      <c r="B526" s="54">
        <v>52.055262325793699</v>
      </c>
      <c r="C526" s="53">
        <v>9.8992194038408794</v>
      </c>
      <c r="D526" s="24" t="s">
        <v>171</v>
      </c>
      <c r="E526" t="s">
        <v>170</v>
      </c>
      <c r="F526" s="7">
        <v>9</v>
      </c>
      <c r="G526" s="11">
        <v>31079</v>
      </c>
      <c r="H526" t="s">
        <v>157</v>
      </c>
      <c r="I526" t="s">
        <v>162</v>
      </c>
      <c r="J526" t="s">
        <v>60</v>
      </c>
      <c r="K526" t="s">
        <v>59</v>
      </c>
      <c r="L526" t="s">
        <v>61</v>
      </c>
      <c r="M526">
        <v>2</v>
      </c>
      <c r="N526" t="s">
        <v>62</v>
      </c>
      <c r="O526">
        <v>22</v>
      </c>
      <c r="P526" s="3">
        <v>44</v>
      </c>
      <c r="Q526" s="3" t="s">
        <v>74</v>
      </c>
      <c r="S526" s="20">
        <v>2030</v>
      </c>
      <c r="T526" s="12">
        <f t="shared" si="203"/>
        <v>176</v>
      </c>
      <c r="U526" s="13" t="s">
        <v>155</v>
      </c>
      <c r="V526" s="13" t="s">
        <v>1831</v>
      </c>
      <c r="W526" s="21" t="s">
        <v>1832</v>
      </c>
      <c r="X526" s="19">
        <v>7200</v>
      </c>
      <c r="Z526" s="19">
        <f t="shared" si="204"/>
        <v>5600</v>
      </c>
      <c r="AA526" s="19">
        <f t="shared" si="205"/>
        <v>3400</v>
      </c>
      <c r="AB526" s="22">
        <f t="shared" si="206"/>
        <v>16200</v>
      </c>
      <c r="AC526" t="s">
        <v>70</v>
      </c>
      <c r="AD526" t="s">
        <v>154</v>
      </c>
      <c r="AE526" t="s">
        <v>157</v>
      </c>
      <c r="AF526" s="5" t="s">
        <v>169</v>
      </c>
      <c r="AG526"/>
    </row>
    <row r="527" spans="1:33" x14ac:dyDescent="0.3">
      <c r="A527">
        <v>524</v>
      </c>
      <c r="B527" s="54">
        <v>52.042198493902298</v>
      </c>
      <c r="C527" s="53">
        <v>9.9114416514221109</v>
      </c>
      <c r="D527" s="24" t="s">
        <v>168</v>
      </c>
      <c r="E527" t="s">
        <v>167</v>
      </c>
      <c r="F527" s="7">
        <v>6</v>
      </c>
      <c r="G527" s="11">
        <v>31079</v>
      </c>
      <c r="H527" t="s">
        <v>157</v>
      </c>
      <c r="I527" t="s">
        <v>166</v>
      </c>
      <c r="J527" t="s">
        <v>60</v>
      </c>
      <c r="K527" t="s">
        <v>59</v>
      </c>
      <c r="L527" t="s">
        <v>61</v>
      </c>
      <c r="M527">
        <v>2</v>
      </c>
      <c r="N527" t="s">
        <v>62</v>
      </c>
      <c r="O527">
        <v>22</v>
      </c>
      <c r="P527" s="3">
        <v>44</v>
      </c>
      <c r="Q527" s="3" t="s">
        <v>74</v>
      </c>
      <c r="S527" s="20">
        <v>2030</v>
      </c>
      <c r="T527" s="12">
        <f t="shared" si="203"/>
        <v>176</v>
      </c>
      <c r="U527" s="13" t="s">
        <v>155</v>
      </c>
      <c r="V527" s="13" t="s">
        <v>1831</v>
      </c>
      <c r="W527" s="21" t="s">
        <v>1832</v>
      </c>
      <c r="X527" s="19">
        <v>7200</v>
      </c>
      <c r="Z527" s="19">
        <f t="shared" si="204"/>
        <v>5600</v>
      </c>
      <c r="AA527" s="19">
        <f t="shared" si="205"/>
        <v>3400</v>
      </c>
      <c r="AB527" s="22">
        <f t="shared" si="206"/>
        <v>16200</v>
      </c>
      <c r="AC527" t="s">
        <v>70</v>
      </c>
      <c r="AD527" t="s">
        <v>154</v>
      </c>
      <c r="AE527" t="s">
        <v>161</v>
      </c>
      <c r="AF527" s="5" t="s">
        <v>165</v>
      </c>
      <c r="AG527"/>
    </row>
    <row r="528" spans="1:33" x14ac:dyDescent="0.3">
      <c r="A528">
        <v>525</v>
      </c>
      <c r="B528" s="54">
        <v>52.041217988457703</v>
      </c>
      <c r="C528" s="53">
        <v>9.9157344533246601</v>
      </c>
      <c r="D528" s="24" t="s">
        <v>164</v>
      </c>
      <c r="E528" t="s">
        <v>163</v>
      </c>
      <c r="F528" s="7">
        <v>7</v>
      </c>
      <c r="G528" s="11">
        <v>31079</v>
      </c>
      <c r="H528" t="s">
        <v>157</v>
      </c>
      <c r="I528" t="s">
        <v>162</v>
      </c>
      <c r="J528" t="s">
        <v>60</v>
      </c>
      <c r="K528" t="s">
        <v>59</v>
      </c>
      <c r="L528" t="s">
        <v>61</v>
      </c>
      <c r="M528">
        <v>2</v>
      </c>
      <c r="N528" t="s">
        <v>62</v>
      </c>
      <c r="O528">
        <v>22</v>
      </c>
      <c r="P528" s="3">
        <v>44</v>
      </c>
      <c r="Q528" s="3" t="s">
        <v>74</v>
      </c>
      <c r="S528" s="20">
        <v>2030</v>
      </c>
      <c r="T528" s="12">
        <f t="shared" si="203"/>
        <v>176</v>
      </c>
      <c r="U528" s="13" t="s">
        <v>155</v>
      </c>
      <c r="V528" s="13" t="s">
        <v>1831</v>
      </c>
      <c r="W528" s="21" t="s">
        <v>1832</v>
      </c>
      <c r="X528" s="19">
        <v>7200</v>
      </c>
      <c r="Z528" s="19">
        <f t="shared" si="204"/>
        <v>5600</v>
      </c>
      <c r="AA528" s="19">
        <f t="shared" si="205"/>
        <v>3400</v>
      </c>
      <c r="AB528" s="22">
        <f t="shared" si="206"/>
        <v>16200</v>
      </c>
      <c r="AC528" t="s">
        <v>70</v>
      </c>
      <c r="AD528" t="s">
        <v>154</v>
      </c>
      <c r="AE528" t="s">
        <v>161</v>
      </c>
      <c r="AF528" s="5" t="s">
        <v>160</v>
      </c>
      <c r="AG528"/>
    </row>
    <row r="529" spans="1:33" x14ac:dyDescent="0.3">
      <c r="A529">
        <v>526</v>
      </c>
      <c r="B529" s="54">
        <v>52.029305518097999</v>
      </c>
      <c r="C529" s="53">
        <v>9.9110393048392407</v>
      </c>
      <c r="D529" s="24" t="s">
        <v>159</v>
      </c>
      <c r="E529" t="s">
        <v>158</v>
      </c>
      <c r="F529" s="7">
        <v>3</v>
      </c>
      <c r="G529" s="11">
        <v>31079</v>
      </c>
      <c r="H529" t="s">
        <v>157</v>
      </c>
      <c r="I529" t="s">
        <v>156</v>
      </c>
      <c r="J529" t="s">
        <v>60</v>
      </c>
      <c r="K529" t="s">
        <v>59</v>
      </c>
      <c r="L529" t="s">
        <v>61</v>
      </c>
      <c r="M529">
        <v>2</v>
      </c>
      <c r="N529" t="s">
        <v>62</v>
      </c>
      <c r="O529">
        <v>22</v>
      </c>
      <c r="P529" s="3">
        <v>44</v>
      </c>
      <c r="Q529" s="3" t="s">
        <v>74</v>
      </c>
      <c r="S529" s="20">
        <v>2030</v>
      </c>
      <c r="T529" s="12">
        <f t="shared" si="203"/>
        <v>176</v>
      </c>
      <c r="U529" s="13" t="s">
        <v>155</v>
      </c>
      <c r="V529" s="13" t="s">
        <v>1831</v>
      </c>
      <c r="W529" s="21" t="s">
        <v>1832</v>
      </c>
      <c r="X529" s="19">
        <v>7200</v>
      </c>
      <c r="Z529" s="19">
        <f t="shared" si="204"/>
        <v>5600</v>
      </c>
      <c r="AA529" s="19">
        <f t="shared" si="205"/>
        <v>3400</v>
      </c>
      <c r="AB529" s="22">
        <f t="shared" si="206"/>
        <v>16200</v>
      </c>
      <c r="AC529" t="s">
        <v>70</v>
      </c>
      <c r="AD529" t="s">
        <v>154</v>
      </c>
      <c r="AE529" t="s">
        <v>153</v>
      </c>
      <c r="AF529" s="5" t="s">
        <v>152</v>
      </c>
      <c r="AG529"/>
    </row>
    <row r="530" spans="1:33" x14ac:dyDescent="0.3">
      <c r="A530">
        <v>527</v>
      </c>
      <c r="B530" s="54">
        <v>52.178793021668199</v>
      </c>
      <c r="C530" s="53">
        <v>10.1712845693646</v>
      </c>
      <c r="D530" s="24" t="s">
        <v>77</v>
      </c>
      <c r="E530" t="s">
        <v>151</v>
      </c>
      <c r="G530" s="11">
        <v>31185</v>
      </c>
      <c r="H530" t="s">
        <v>148</v>
      </c>
      <c r="I530" s="24"/>
      <c r="J530" t="s">
        <v>60</v>
      </c>
      <c r="K530" t="s">
        <v>75</v>
      </c>
      <c r="L530" t="s">
        <v>61</v>
      </c>
      <c r="M530">
        <v>1</v>
      </c>
      <c r="N530" t="s">
        <v>62</v>
      </c>
      <c r="O530">
        <v>22</v>
      </c>
      <c r="P530" s="3">
        <v>22</v>
      </c>
      <c r="Q530" s="3" t="s">
        <v>74</v>
      </c>
      <c r="S530" s="20">
        <v>2028</v>
      </c>
      <c r="T530" s="12">
        <f t="shared" si="203"/>
        <v>88</v>
      </c>
      <c r="U530" s="13" t="s">
        <v>73</v>
      </c>
      <c r="V530" s="15" t="s">
        <v>72</v>
      </c>
      <c r="W530" s="23" t="s">
        <v>71</v>
      </c>
      <c r="X530" s="40">
        <v>5150</v>
      </c>
      <c r="Y530" s="40"/>
      <c r="Z530" s="19">
        <f t="shared" si="204"/>
        <v>5600</v>
      </c>
      <c r="AA530" s="19">
        <f t="shared" si="205"/>
        <v>1700</v>
      </c>
      <c r="AB530" s="22">
        <f t="shared" si="206"/>
        <v>12450</v>
      </c>
      <c r="AC530" t="s">
        <v>70</v>
      </c>
      <c r="AD530" t="s">
        <v>69</v>
      </c>
      <c r="AE530" t="s">
        <v>148</v>
      </c>
      <c r="AF530" s="5" t="s">
        <v>150</v>
      </c>
      <c r="AG530" t="s">
        <v>66</v>
      </c>
    </row>
    <row r="531" spans="1:33" x14ac:dyDescent="0.3">
      <c r="A531">
        <v>528</v>
      </c>
      <c r="B531" s="54">
        <v>52.177532485305903</v>
      </c>
      <c r="C531" s="53">
        <v>10.1696227286808</v>
      </c>
      <c r="D531" s="24" t="s">
        <v>106</v>
      </c>
      <c r="E531" t="s">
        <v>149</v>
      </c>
      <c r="F531" s="7">
        <v>9</v>
      </c>
      <c r="G531" s="11">
        <v>31185</v>
      </c>
      <c r="H531" t="s">
        <v>148</v>
      </c>
      <c r="I531" s="24"/>
      <c r="J531" t="s">
        <v>60</v>
      </c>
      <c r="K531" t="s">
        <v>59</v>
      </c>
      <c r="L531" t="s">
        <v>61</v>
      </c>
      <c r="M531">
        <v>2</v>
      </c>
      <c r="N531" t="s">
        <v>62</v>
      </c>
      <c r="O531">
        <v>22</v>
      </c>
      <c r="P531" s="3">
        <v>44</v>
      </c>
      <c r="Q531" s="3" t="s">
        <v>74</v>
      </c>
      <c r="S531" s="20">
        <v>2025</v>
      </c>
      <c r="T531" s="12">
        <f t="shared" si="203"/>
        <v>176</v>
      </c>
      <c r="U531" s="13" t="s">
        <v>73</v>
      </c>
      <c r="V531" s="15" t="s">
        <v>72</v>
      </c>
      <c r="W531" s="23" t="s">
        <v>71</v>
      </c>
      <c r="X531" s="40">
        <v>5570</v>
      </c>
      <c r="Y531" s="40"/>
      <c r="Z531" s="19">
        <f t="shared" si="204"/>
        <v>5600</v>
      </c>
      <c r="AA531" s="19">
        <f t="shared" si="205"/>
        <v>3400</v>
      </c>
      <c r="AB531" s="22">
        <f t="shared" si="206"/>
        <v>14570</v>
      </c>
      <c r="AC531" t="s">
        <v>70</v>
      </c>
      <c r="AD531" t="s">
        <v>69</v>
      </c>
      <c r="AE531" t="s">
        <v>148</v>
      </c>
      <c r="AF531" s="5" t="s">
        <v>147</v>
      </c>
      <c r="AG531" t="s">
        <v>66</v>
      </c>
    </row>
    <row r="532" spans="1:33" x14ac:dyDescent="0.3">
      <c r="A532">
        <v>529</v>
      </c>
      <c r="B532" s="54">
        <v>52.199641119109501</v>
      </c>
      <c r="C532" s="53">
        <v>10.146079149360901</v>
      </c>
      <c r="D532" s="24" t="s">
        <v>117</v>
      </c>
      <c r="E532" t="s">
        <v>146</v>
      </c>
      <c r="F532" s="7">
        <v>16</v>
      </c>
      <c r="G532" s="11">
        <v>31185</v>
      </c>
      <c r="H532" t="s">
        <v>145</v>
      </c>
      <c r="I532" s="24"/>
      <c r="J532" t="s">
        <v>60</v>
      </c>
      <c r="K532" t="s">
        <v>59</v>
      </c>
      <c r="L532" t="s">
        <v>61</v>
      </c>
      <c r="M532">
        <v>1</v>
      </c>
      <c r="N532" t="s">
        <v>62</v>
      </c>
      <c r="O532">
        <v>22</v>
      </c>
      <c r="P532" s="3">
        <v>22</v>
      </c>
      <c r="Q532" s="3" t="s">
        <v>74</v>
      </c>
      <c r="S532" s="20">
        <v>2028</v>
      </c>
      <c r="T532" s="12">
        <f t="shared" si="203"/>
        <v>88</v>
      </c>
      <c r="U532" s="13" t="s">
        <v>73</v>
      </c>
      <c r="V532" s="15" t="s">
        <v>72</v>
      </c>
      <c r="W532" s="23" t="s">
        <v>71</v>
      </c>
      <c r="X532" s="40">
        <v>5150</v>
      </c>
      <c r="Y532" s="40"/>
      <c r="Z532" s="19">
        <f t="shared" si="204"/>
        <v>2800</v>
      </c>
      <c r="AA532" s="19">
        <f t="shared" si="205"/>
        <v>1700</v>
      </c>
      <c r="AB532" s="22">
        <f t="shared" si="206"/>
        <v>9650</v>
      </c>
      <c r="AC532" t="s">
        <v>70</v>
      </c>
      <c r="AD532" t="s">
        <v>69</v>
      </c>
      <c r="AE532" t="s">
        <v>145</v>
      </c>
      <c r="AF532" s="5" t="s">
        <v>144</v>
      </c>
      <c r="AG532" t="s">
        <v>66</v>
      </c>
    </row>
    <row r="533" spans="1:33" x14ac:dyDescent="0.3">
      <c r="A533">
        <v>530</v>
      </c>
      <c r="B533" s="54">
        <v>52.187595262259201</v>
      </c>
      <c r="C533" s="53">
        <v>10.1990922928999</v>
      </c>
      <c r="D533" s="24" t="s">
        <v>143</v>
      </c>
      <c r="E533" t="s">
        <v>142</v>
      </c>
      <c r="F533" s="7">
        <v>2</v>
      </c>
      <c r="G533" s="11">
        <v>31185</v>
      </c>
      <c r="H533" t="s">
        <v>139</v>
      </c>
      <c r="I533" s="24"/>
      <c r="J533" t="s">
        <v>60</v>
      </c>
      <c r="K533" t="s">
        <v>59</v>
      </c>
      <c r="L533" t="s">
        <v>61</v>
      </c>
      <c r="M533">
        <v>2</v>
      </c>
      <c r="N533" t="s">
        <v>62</v>
      </c>
      <c r="O533">
        <v>22</v>
      </c>
      <c r="P533" s="3">
        <v>44</v>
      </c>
      <c r="Q533" s="3" t="s">
        <v>74</v>
      </c>
      <c r="S533" s="20">
        <v>2028</v>
      </c>
      <c r="T533" s="12">
        <f t="shared" si="203"/>
        <v>176</v>
      </c>
      <c r="U533" s="13" t="s">
        <v>73</v>
      </c>
      <c r="V533" s="15" t="s">
        <v>72</v>
      </c>
      <c r="W533" s="23" t="s">
        <v>71</v>
      </c>
      <c r="X533" s="40">
        <v>5570</v>
      </c>
      <c r="Y533" s="40"/>
      <c r="Z533" s="19">
        <f t="shared" si="204"/>
        <v>5600</v>
      </c>
      <c r="AA533" s="19">
        <f t="shared" si="205"/>
        <v>3400</v>
      </c>
      <c r="AB533" s="22">
        <f t="shared" si="206"/>
        <v>14570</v>
      </c>
      <c r="AC533" t="s">
        <v>70</v>
      </c>
      <c r="AD533" t="s">
        <v>69</v>
      </c>
      <c r="AE533" t="s">
        <v>139</v>
      </c>
      <c r="AF533" s="5" t="s">
        <v>141</v>
      </c>
      <c r="AG533" t="s">
        <v>66</v>
      </c>
    </row>
    <row r="534" spans="1:33" x14ac:dyDescent="0.3">
      <c r="A534">
        <v>531</v>
      </c>
      <c r="B534" s="54">
        <v>52.185542196447997</v>
      </c>
      <c r="C534" s="53">
        <v>10.206832716618999</v>
      </c>
      <c r="D534" s="24" t="s">
        <v>100</v>
      </c>
      <c r="E534" t="s">
        <v>140</v>
      </c>
      <c r="F534" s="7">
        <v>19</v>
      </c>
      <c r="G534" s="11">
        <v>31185</v>
      </c>
      <c r="H534" t="s">
        <v>139</v>
      </c>
      <c r="I534" s="24"/>
      <c r="J534" t="s">
        <v>60</v>
      </c>
      <c r="K534" t="s">
        <v>59</v>
      </c>
      <c r="L534" t="s">
        <v>61</v>
      </c>
      <c r="M534">
        <v>1</v>
      </c>
      <c r="N534" t="s">
        <v>62</v>
      </c>
      <c r="O534">
        <v>22</v>
      </c>
      <c r="P534" s="3">
        <v>22</v>
      </c>
      <c r="Q534" s="3" t="s">
        <v>74</v>
      </c>
      <c r="S534" s="20">
        <v>2028</v>
      </c>
      <c r="T534" s="12">
        <f t="shared" si="203"/>
        <v>88</v>
      </c>
      <c r="U534" s="13" t="s">
        <v>73</v>
      </c>
      <c r="V534" s="15" t="s">
        <v>72</v>
      </c>
      <c r="W534" s="23" t="s">
        <v>71</v>
      </c>
      <c r="X534" s="40">
        <v>5150</v>
      </c>
      <c r="Y534" s="40"/>
      <c r="Z534" s="19">
        <f t="shared" si="204"/>
        <v>2800</v>
      </c>
      <c r="AA534" s="19">
        <f t="shared" si="205"/>
        <v>1700</v>
      </c>
      <c r="AB534" s="22">
        <f t="shared" si="206"/>
        <v>9650</v>
      </c>
      <c r="AC534" t="s">
        <v>70</v>
      </c>
      <c r="AD534" t="s">
        <v>69</v>
      </c>
      <c r="AE534" t="s">
        <v>139</v>
      </c>
      <c r="AF534" s="5" t="s">
        <v>138</v>
      </c>
      <c r="AG534" t="s">
        <v>66</v>
      </c>
    </row>
    <row r="535" spans="1:33" x14ac:dyDescent="0.3">
      <c r="A535">
        <v>532</v>
      </c>
      <c r="B535" s="54">
        <v>52.211763343378799</v>
      </c>
      <c r="C535" s="53">
        <v>10.1943723290295</v>
      </c>
      <c r="D535" s="24" t="s">
        <v>77</v>
      </c>
      <c r="E535" t="s">
        <v>137</v>
      </c>
      <c r="G535" s="11">
        <v>31185</v>
      </c>
      <c r="H535" t="s">
        <v>124</v>
      </c>
      <c r="I535" s="24"/>
      <c r="J535" t="s">
        <v>60</v>
      </c>
      <c r="K535" t="s">
        <v>75</v>
      </c>
      <c r="L535" t="s">
        <v>61</v>
      </c>
      <c r="M535">
        <v>1</v>
      </c>
      <c r="N535" t="s">
        <v>62</v>
      </c>
      <c r="O535">
        <v>22</v>
      </c>
      <c r="P535" s="3">
        <v>22</v>
      </c>
      <c r="Q535" s="3" t="s">
        <v>74</v>
      </c>
      <c r="S535" s="20">
        <v>2028</v>
      </c>
      <c r="T535" s="12">
        <f t="shared" si="203"/>
        <v>88</v>
      </c>
      <c r="U535" s="13" t="s">
        <v>73</v>
      </c>
      <c r="V535" s="15" t="s">
        <v>72</v>
      </c>
      <c r="W535" s="23" t="s">
        <v>71</v>
      </c>
      <c r="X535" s="40">
        <v>5150</v>
      </c>
      <c r="Y535" s="40"/>
      <c r="Z535" s="19">
        <f t="shared" si="204"/>
        <v>5600</v>
      </c>
      <c r="AA535" s="19">
        <f t="shared" si="205"/>
        <v>1700</v>
      </c>
      <c r="AB535" s="22">
        <f t="shared" si="206"/>
        <v>12450</v>
      </c>
      <c r="AC535" t="s">
        <v>70</v>
      </c>
      <c r="AD535" t="s">
        <v>69</v>
      </c>
      <c r="AE535" t="s">
        <v>124</v>
      </c>
      <c r="AF535" s="5" t="s">
        <v>136</v>
      </c>
      <c r="AG535" t="s">
        <v>66</v>
      </c>
    </row>
    <row r="536" spans="1:33" x14ac:dyDescent="0.3">
      <c r="A536">
        <v>533</v>
      </c>
      <c r="B536" s="54">
        <v>52.206953918656403</v>
      </c>
      <c r="C536" s="53">
        <v>10.1789673521436</v>
      </c>
      <c r="D536" s="24" t="s">
        <v>135</v>
      </c>
      <c r="E536" t="s">
        <v>134</v>
      </c>
      <c r="G536" s="11">
        <v>31185</v>
      </c>
      <c r="H536" t="s">
        <v>124</v>
      </c>
      <c r="I536" s="24"/>
      <c r="J536" t="s">
        <v>60</v>
      </c>
      <c r="K536" t="s">
        <v>59</v>
      </c>
      <c r="L536" t="s">
        <v>61</v>
      </c>
      <c r="M536">
        <v>4</v>
      </c>
      <c r="N536" t="s">
        <v>62</v>
      </c>
      <c r="O536">
        <v>11</v>
      </c>
      <c r="P536" s="3">
        <v>44</v>
      </c>
      <c r="Q536" s="3" t="s">
        <v>74</v>
      </c>
      <c r="S536" s="20">
        <v>2025</v>
      </c>
      <c r="T536" s="3">
        <f>M536*44</f>
        <v>176</v>
      </c>
      <c r="U536" s="13" t="s">
        <v>73</v>
      </c>
      <c r="V536" s="15" t="s">
        <v>72</v>
      </c>
      <c r="W536" s="23" t="s">
        <v>71</v>
      </c>
      <c r="X536" s="40">
        <v>5570</v>
      </c>
      <c r="Y536" s="40"/>
      <c r="Z536" s="19">
        <f t="shared" si="204"/>
        <v>2800</v>
      </c>
      <c r="AA536" s="19">
        <f t="shared" si="205"/>
        <v>6800</v>
      </c>
      <c r="AB536" s="22">
        <f t="shared" si="206"/>
        <v>15170</v>
      </c>
      <c r="AC536" t="s">
        <v>70</v>
      </c>
      <c r="AD536" t="s">
        <v>69</v>
      </c>
      <c r="AE536" t="s">
        <v>124</v>
      </c>
      <c r="AF536" s="5" t="s">
        <v>133</v>
      </c>
      <c r="AG536" t="s">
        <v>66</v>
      </c>
    </row>
    <row r="537" spans="1:33" x14ac:dyDescent="0.3">
      <c r="A537">
        <v>534</v>
      </c>
      <c r="B537" s="54">
        <v>52.208679989346898</v>
      </c>
      <c r="C537" s="53">
        <v>10.178374643191299</v>
      </c>
      <c r="D537" s="24" t="s">
        <v>77</v>
      </c>
      <c r="E537" t="s">
        <v>132</v>
      </c>
      <c r="G537" s="11">
        <v>31185</v>
      </c>
      <c r="H537" t="s">
        <v>124</v>
      </c>
      <c r="I537" s="24"/>
      <c r="J537" t="s">
        <v>60</v>
      </c>
      <c r="K537" t="s">
        <v>75</v>
      </c>
      <c r="L537" t="s">
        <v>61</v>
      </c>
      <c r="M537">
        <v>1</v>
      </c>
      <c r="N537" t="s">
        <v>62</v>
      </c>
      <c r="O537">
        <v>22</v>
      </c>
      <c r="P537" s="3">
        <v>22</v>
      </c>
      <c r="Q537" s="3" t="s">
        <v>74</v>
      </c>
      <c r="S537" s="20">
        <v>2028</v>
      </c>
      <c r="T537" s="12">
        <f>M537*88</f>
        <v>88</v>
      </c>
      <c r="U537" s="13" t="s">
        <v>73</v>
      </c>
      <c r="V537" s="15" t="s">
        <v>72</v>
      </c>
      <c r="W537" s="23" t="s">
        <v>71</v>
      </c>
      <c r="X537" s="40">
        <v>5150</v>
      </c>
      <c r="Y537" s="40"/>
      <c r="Z537" s="19">
        <f t="shared" si="204"/>
        <v>2800</v>
      </c>
      <c r="AA537" s="19">
        <f t="shared" si="205"/>
        <v>1700</v>
      </c>
      <c r="AB537" s="22">
        <f t="shared" si="206"/>
        <v>9650</v>
      </c>
      <c r="AC537" t="s">
        <v>70</v>
      </c>
      <c r="AD537" t="s">
        <v>69</v>
      </c>
      <c r="AE537" t="s">
        <v>124</v>
      </c>
      <c r="AF537" s="5" t="s">
        <v>131</v>
      </c>
      <c r="AG537" t="s">
        <v>66</v>
      </c>
    </row>
    <row r="538" spans="1:33" x14ac:dyDescent="0.3">
      <c r="A538">
        <v>535</v>
      </c>
      <c r="B538" s="54">
        <v>52.209918855610702</v>
      </c>
      <c r="C538" s="53">
        <v>10.1834723328425</v>
      </c>
      <c r="D538" s="24" t="s">
        <v>130</v>
      </c>
      <c r="E538" t="s">
        <v>129</v>
      </c>
      <c r="F538" s="7">
        <v>33</v>
      </c>
      <c r="G538" s="11">
        <v>31185</v>
      </c>
      <c r="H538" t="s">
        <v>124</v>
      </c>
      <c r="I538" s="24" t="s">
        <v>128</v>
      </c>
      <c r="J538" t="s">
        <v>111</v>
      </c>
      <c r="K538" t="s">
        <v>102</v>
      </c>
      <c r="L538" t="s">
        <v>83</v>
      </c>
      <c r="M538">
        <v>2</v>
      </c>
      <c r="N538" t="s">
        <v>109</v>
      </c>
      <c r="O538">
        <v>50</v>
      </c>
      <c r="P538" s="3">
        <v>100</v>
      </c>
      <c r="Q538" s="3" t="s">
        <v>81</v>
      </c>
      <c r="S538" s="30" t="s">
        <v>80</v>
      </c>
      <c r="T538" s="27">
        <f t="shared" ref="T538:T539" si="207">M538*200</f>
        <v>400</v>
      </c>
      <c r="U538" s="29" t="s">
        <v>73</v>
      </c>
      <c r="V538" s="28"/>
      <c r="W538" s="30"/>
      <c r="X538" s="26"/>
      <c r="Y538" s="26"/>
      <c r="Z538" s="26"/>
      <c r="AA538" s="26"/>
      <c r="AB538" s="25">
        <f t="shared" si="206"/>
        <v>0</v>
      </c>
      <c r="AC538" t="s">
        <v>70</v>
      </c>
      <c r="AD538" t="s">
        <v>69</v>
      </c>
      <c r="AE538" t="s">
        <v>124</v>
      </c>
      <c r="AF538" s="5" t="s">
        <v>127</v>
      </c>
      <c r="AG538" t="s">
        <v>66</v>
      </c>
    </row>
    <row r="539" spans="1:33" x14ac:dyDescent="0.3">
      <c r="A539">
        <v>536</v>
      </c>
      <c r="B539" s="54">
        <v>52.213077303437402</v>
      </c>
      <c r="C539" s="53">
        <v>10.193998349035301</v>
      </c>
      <c r="D539" s="24" t="s">
        <v>126</v>
      </c>
      <c r="E539" t="s">
        <v>125</v>
      </c>
      <c r="F539">
        <v>2</v>
      </c>
      <c r="G539" s="11">
        <v>31185</v>
      </c>
      <c r="H539" t="s">
        <v>124</v>
      </c>
      <c r="I539" s="24"/>
      <c r="J539" t="s">
        <v>111</v>
      </c>
      <c r="K539" t="s">
        <v>102</v>
      </c>
      <c r="L539" t="s">
        <v>83</v>
      </c>
      <c r="M539">
        <v>1</v>
      </c>
      <c r="N539" t="s">
        <v>109</v>
      </c>
      <c r="O539">
        <v>50</v>
      </c>
      <c r="P539" s="3">
        <v>50</v>
      </c>
      <c r="Q539" s="3" t="s">
        <v>81</v>
      </c>
      <c r="S539" s="30" t="s">
        <v>80</v>
      </c>
      <c r="T539" s="27">
        <f t="shared" si="207"/>
        <v>200</v>
      </c>
      <c r="U539" s="29" t="s">
        <v>73</v>
      </c>
      <c r="V539" s="28"/>
      <c r="W539" s="30"/>
      <c r="X539" s="26"/>
      <c r="Y539" s="26"/>
      <c r="Z539" s="26"/>
      <c r="AA539" s="26"/>
      <c r="AB539" s="25">
        <f t="shared" si="206"/>
        <v>0</v>
      </c>
      <c r="AC539" t="s">
        <v>70</v>
      </c>
      <c r="AD539" t="s">
        <v>69</v>
      </c>
      <c r="AE539" t="s">
        <v>124</v>
      </c>
      <c r="AF539" s="5" t="s">
        <v>123</v>
      </c>
      <c r="AG539" s="6" t="s">
        <v>66</v>
      </c>
    </row>
    <row r="540" spans="1:33" x14ac:dyDescent="0.3">
      <c r="A540">
        <v>537</v>
      </c>
      <c r="B540" s="54">
        <v>52.1821582628206</v>
      </c>
      <c r="C540" s="53">
        <v>10.1929552107514</v>
      </c>
      <c r="D540" s="24" t="s">
        <v>117</v>
      </c>
      <c r="E540" t="s">
        <v>120</v>
      </c>
      <c r="F540">
        <v>19</v>
      </c>
      <c r="G540" s="11">
        <v>31185</v>
      </c>
      <c r="H540" t="s">
        <v>119</v>
      </c>
      <c r="I540" s="24"/>
      <c r="J540" t="s">
        <v>60</v>
      </c>
      <c r="K540" t="s">
        <v>59</v>
      </c>
      <c r="L540" t="s">
        <v>61</v>
      </c>
      <c r="M540">
        <v>1</v>
      </c>
      <c r="N540" t="s">
        <v>62</v>
      </c>
      <c r="O540">
        <v>22</v>
      </c>
      <c r="P540" s="3">
        <v>22</v>
      </c>
      <c r="Q540" s="3" t="s">
        <v>74</v>
      </c>
      <c r="S540" s="20">
        <v>2028</v>
      </c>
      <c r="T540" s="12">
        <f t="shared" ref="T540:T542" si="208">M540*88</f>
        <v>88</v>
      </c>
      <c r="U540" s="13" t="s">
        <v>73</v>
      </c>
      <c r="V540" s="15" t="s">
        <v>72</v>
      </c>
      <c r="W540" s="23" t="s">
        <v>71</v>
      </c>
      <c r="X540" s="40">
        <v>5150</v>
      </c>
      <c r="Y540" s="40"/>
      <c r="Z540" s="19">
        <f t="shared" ref="Z540:Z542" si="209">M538*2800</f>
        <v>5600</v>
      </c>
      <c r="AA540" s="19">
        <f t="shared" ref="AA540:AA542" si="210">M540*1700</f>
        <v>1700</v>
      </c>
      <c r="AB540" s="22">
        <f t="shared" si="206"/>
        <v>12450</v>
      </c>
      <c r="AC540" t="s">
        <v>70</v>
      </c>
      <c r="AD540" t="s">
        <v>69</v>
      </c>
      <c r="AE540" t="s">
        <v>119</v>
      </c>
      <c r="AF540" s="5" t="s">
        <v>122</v>
      </c>
      <c r="AG540" s="6" t="s">
        <v>66</v>
      </c>
    </row>
    <row r="541" spans="1:33" x14ac:dyDescent="0.3">
      <c r="A541">
        <v>538</v>
      </c>
      <c r="B541" s="54">
        <v>52.182025447940099</v>
      </c>
      <c r="C541" s="53">
        <v>10.1888825974196</v>
      </c>
      <c r="D541" s="24" t="s">
        <v>121</v>
      </c>
      <c r="E541" t="s">
        <v>120</v>
      </c>
      <c r="F541"/>
      <c r="G541" s="11">
        <v>31185</v>
      </c>
      <c r="H541" t="s">
        <v>119</v>
      </c>
      <c r="I541" s="24"/>
      <c r="J541" t="s">
        <v>60</v>
      </c>
      <c r="K541" t="s">
        <v>75</v>
      </c>
      <c r="L541" t="s">
        <v>61</v>
      </c>
      <c r="M541">
        <v>1</v>
      </c>
      <c r="N541" t="s">
        <v>62</v>
      </c>
      <c r="O541">
        <v>22</v>
      </c>
      <c r="P541" s="3">
        <v>22</v>
      </c>
      <c r="Q541" s="3" t="s">
        <v>74</v>
      </c>
      <c r="S541" s="20">
        <v>2028</v>
      </c>
      <c r="T541" s="12">
        <f t="shared" si="208"/>
        <v>88</v>
      </c>
      <c r="U541" s="13" t="s">
        <v>73</v>
      </c>
      <c r="V541" s="15" t="s">
        <v>72</v>
      </c>
      <c r="W541" s="23" t="s">
        <v>71</v>
      </c>
      <c r="X541" s="40">
        <v>5150</v>
      </c>
      <c r="Y541" s="40"/>
      <c r="Z541" s="19">
        <f t="shared" si="209"/>
        <v>2800</v>
      </c>
      <c r="AA541" s="19">
        <f t="shared" si="210"/>
        <v>1700</v>
      </c>
      <c r="AB541" s="22">
        <f t="shared" si="206"/>
        <v>9650</v>
      </c>
      <c r="AC541" t="s">
        <v>70</v>
      </c>
      <c r="AD541" t="s">
        <v>69</v>
      </c>
      <c r="AE541" t="s">
        <v>119</v>
      </c>
      <c r="AF541" s="5" t="s">
        <v>118</v>
      </c>
      <c r="AG541" s="6" t="s">
        <v>66</v>
      </c>
    </row>
    <row r="542" spans="1:33" x14ac:dyDescent="0.3">
      <c r="A542">
        <v>539</v>
      </c>
      <c r="B542" s="54">
        <v>52.216507831260799</v>
      </c>
      <c r="C542" s="53">
        <v>10.159357481536</v>
      </c>
      <c r="D542" s="24" t="s">
        <v>117</v>
      </c>
      <c r="E542" t="s">
        <v>116</v>
      </c>
      <c r="F542">
        <v>23</v>
      </c>
      <c r="G542" s="11">
        <v>31185</v>
      </c>
      <c r="H542" t="s">
        <v>115</v>
      </c>
      <c r="I542" s="24"/>
      <c r="J542" t="s">
        <v>60</v>
      </c>
      <c r="K542" t="s">
        <v>59</v>
      </c>
      <c r="L542" t="s">
        <v>61</v>
      </c>
      <c r="M542">
        <v>1</v>
      </c>
      <c r="N542" t="s">
        <v>62</v>
      </c>
      <c r="O542">
        <v>22</v>
      </c>
      <c r="P542" s="3">
        <v>22</v>
      </c>
      <c r="Q542" s="3" t="s">
        <v>74</v>
      </c>
      <c r="S542" s="20">
        <v>2028</v>
      </c>
      <c r="T542" s="12">
        <f t="shared" si="208"/>
        <v>88</v>
      </c>
      <c r="U542" s="13" t="s">
        <v>73</v>
      </c>
      <c r="V542" s="15" t="s">
        <v>72</v>
      </c>
      <c r="W542" s="23" t="s">
        <v>71</v>
      </c>
      <c r="X542" s="40">
        <v>5150</v>
      </c>
      <c r="Y542" s="40"/>
      <c r="Z542" s="19">
        <f t="shared" si="209"/>
        <v>2800</v>
      </c>
      <c r="AA542" s="19">
        <f t="shared" si="210"/>
        <v>1700</v>
      </c>
      <c r="AB542" s="22">
        <f t="shared" si="206"/>
        <v>9650</v>
      </c>
      <c r="AC542" t="s">
        <v>70</v>
      </c>
      <c r="AD542" t="s">
        <v>69</v>
      </c>
      <c r="AE542" t="s">
        <v>115</v>
      </c>
      <c r="AF542" s="5" t="s">
        <v>114</v>
      </c>
      <c r="AG542" s="6" t="s">
        <v>66</v>
      </c>
    </row>
    <row r="543" spans="1:33" x14ac:dyDescent="0.3">
      <c r="A543">
        <v>540</v>
      </c>
      <c r="B543" s="54">
        <v>52.1614523801289</v>
      </c>
      <c r="C543" s="53">
        <v>10.161387852696199</v>
      </c>
      <c r="D543" s="24" t="s">
        <v>113</v>
      </c>
      <c r="E543" t="s">
        <v>112</v>
      </c>
      <c r="F543">
        <v>21</v>
      </c>
      <c r="G543" s="11">
        <v>31185</v>
      </c>
      <c r="H543" t="s">
        <v>98</v>
      </c>
      <c r="I543" s="24"/>
      <c r="J543" t="s">
        <v>111</v>
      </c>
      <c r="K543" t="s">
        <v>75</v>
      </c>
      <c r="L543" t="s">
        <v>110</v>
      </c>
      <c r="M543">
        <v>2</v>
      </c>
      <c r="N543" t="s">
        <v>109</v>
      </c>
      <c r="O543">
        <v>150</v>
      </c>
      <c r="P543" s="3">
        <v>300</v>
      </c>
      <c r="Q543" s="3" t="s">
        <v>108</v>
      </c>
      <c r="S543" s="20">
        <v>2025</v>
      </c>
      <c r="T543" s="3">
        <f>M543*300</f>
        <v>600</v>
      </c>
      <c r="U543" s="13" t="s">
        <v>73</v>
      </c>
      <c r="V543" s="15" t="s">
        <v>94</v>
      </c>
      <c r="W543" s="23" t="s">
        <v>93</v>
      </c>
      <c r="X543" s="40">
        <v>60225</v>
      </c>
      <c r="Y543" s="40"/>
      <c r="Z543" s="19">
        <f>M543*45000</f>
        <v>90000</v>
      </c>
      <c r="AA543" s="19">
        <f>M543*5500</f>
        <v>11000</v>
      </c>
      <c r="AB543" s="22">
        <f t="shared" si="206"/>
        <v>161225</v>
      </c>
      <c r="AC543" t="s">
        <v>70</v>
      </c>
      <c r="AD543" t="s">
        <v>69</v>
      </c>
      <c r="AE543" t="s">
        <v>98</v>
      </c>
      <c r="AF543" s="5" t="s">
        <v>107</v>
      </c>
      <c r="AG543" s="6" t="s">
        <v>66</v>
      </c>
    </row>
    <row r="544" spans="1:33" x14ac:dyDescent="0.3">
      <c r="A544">
        <v>541</v>
      </c>
      <c r="B544" s="54">
        <v>52.163096047058502</v>
      </c>
      <c r="C544" s="53">
        <v>10.154174379981599</v>
      </c>
      <c r="D544" s="24" t="s">
        <v>106</v>
      </c>
      <c r="E544" t="s">
        <v>105</v>
      </c>
      <c r="F544">
        <v>3</v>
      </c>
      <c r="G544" s="11">
        <v>31185</v>
      </c>
      <c r="H544" t="s">
        <v>98</v>
      </c>
      <c r="I544" s="24"/>
      <c r="J544" t="s">
        <v>60</v>
      </c>
      <c r="K544" t="s">
        <v>59</v>
      </c>
      <c r="L544" t="s">
        <v>61</v>
      </c>
      <c r="M544">
        <v>2</v>
      </c>
      <c r="N544" t="s">
        <v>62</v>
      </c>
      <c r="O544">
        <v>22</v>
      </c>
      <c r="P544" s="3">
        <v>44</v>
      </c>
      <c r="Q544" s="3" t="s">
        <v>74</v>
      </c>
      <c r="S544" s="20">
        <v>2028</v>
      </c>
      <c r="T544" s="12">
        <f t="shared" ref="T544:T547" si="211">M544*88</f>
        <v>176</v>
      </c>
      <c r="U544" s="13" t="s">
        <v>73</v>
      </c>
      <c r="V544" s="15" t="s">
        <v>72</v>
      </c>
      <c r="W544" s="23" t="s">
        <v>71</v>
      </c>
      <c r="X544" s="40">
        <v>5570</v>
      </c>
      <c r="Y544" s="40"/>
      <c r="Z544" s="19">
        <f t="shared" ref="Z544:Z549" si="212">M542*2800</f>
        <v>2800</v>
      </c>
      <c r="AA544" s="19">
        <f t="shared" ref="AA544:AA549" si="213">M544*1700</f>
        <v>3400</v>
      </c>
      <c r="AB544" s="22">
        <f t="shared" si="206"/>
        <v>11770</v>
      </c>
      <c r="AC544" t="s">
        <v>70</v>
      </c>
      <c r="AD544" t="s">
        <v>69</v>
      </c>
      <c r="AE544" t="s">
        <v>98</v>
      </c>
      <c r="AF544" s="5" t="s">
        <v>104</v>
      </c>
      <c r="AG544" s="6" t="s">
        <v>66</v>
      </c>
    </row>
    <row r="545" spans="1:33" x14ac:dyDescent="0.3">
      <c r="A545">
        <v>542</v>
      </c>
      <c r="B545" s="54">
        <v>52.160649315226898</v>
      </c>
      <c r="C545" s="53">
        <v>10.1596150622272</v>
      </c>
      <c r="D545" s="24" t="s">
        <v>77</v>
      </c>
      <c r="E545" t="s">
        <v>103</v>
      </c>
      <c r="F545">
        <v>1</v>
      </c>
      <c r="G545" s="11">
        <v>31185</v>
      </c>
      <c r="H545" t="s">
        <v>98</v>
      </c>
      <c r="I545" s="24"/>
      <c r="J545" t="s">
        <v>60</v>
      </c>
      <c r="K545" t="s">
        <v>102</v>
      </c>
      <c r="L545" t="s">
        <v>61</v>
      </c>
      <c r="M545">
        <v>1</v>
      </c>
      <c r="N545" t="s">
        <v>62</v>
      </c>
      <c r="O545">
        <v>22</v>
      </c>
      <c r="P545" s="3">
        <v>22</v>
      </c>
      <c r="Q545" s="3" t="s">
        <v>74</v>
      </c>
      <c r="S545" s="20">
        <v>2028</v>
      </c>
      <c r="T545" s="12">
        <f t="shared" si="211"/>
        <v>88</v>
      </c>
      <c r="U545" s="13" t="s">
        <v>73</v>
      </c>
      <c r="V545" s="15" t="s">
        <v>72</v>
      </c>
      <c r="W545" s="23" t="s">
        <v>71</v>
      </c>
      <c r="X545" s="40">
        <v>5150</v>
      </c>
      <c r="Y545" s="40"/>
      <c r="Z545" s="19">
        <f t="shared" si="212"/>
        <v>5600</v>
      </c>
      <c r="AA545" s="19">
        <f t="shared" si="213"/>
        <v>1700</v>
      </c>
      <c r="AB545" s="22">
        <f t="shared" si="206"/>
        <v>12450</v>
      </c>
      <c r="AC545" t="s">
        <v>70</v>
      </c>
      <c r="AD545" t="s">
        <v>69</v>
      </c>
      <c r="AE545" t="s">
        <v>98</v>
      </c>
      <c r="AF545" s="5" t="s">
        <v>101</v>
      </c>
      <c r="AG545" s="6" t="s">
        <v>66</v>
      </c>
    </row>
    <row r="546" spans="1:33" x14ac:dyDescent="0.3">
      <c r="A546">
        <v>543</v>
      </c>
      <c r="B546" s="54">
        <v>52.1550255034877</v>
      </c>
      <c r="C546" s="53">
        <v>10.167591860218</v>
      </c>
      <c r="D546" s="24" t="s">
        <v>100</v>
      </c>
      <c r="E546" t="s">
        <v>99</v>
      </c>
      <c r="F546"/>
      <c r="G546" s="11">
        <v>31185</v>
      </c>
      <c r="H546" t="s">
        <v>98</v>
      </c>
      <c r="I546" s="24"/>
      <c r="J546" t="s">
        <v>60</v>
      </c>
      <c r="K546" t="s">
        <v>59</v>
      </c>
      <c r="L546" t="s">
        <v>61</v>
      </c>
      <c r="M546">
        <v>2</v>
      </c>
      <c r="N546" t="s">
        <v>62</v>
      </c>
      <c r="O546">
        <v>22</v>
      </c>
      <c r="P546" s="3">
        <v>44</v>
      </c>
      <c r="Q546" s="3" t="s">
        <v>74</v>
      </c>
      <c r="S546" s="20">
        <v>2028</v>
      </c>
      <c r="T546" s="12">
        <f t="shared" si="211"/>
        <v>176</v>
      </c>
      <c r="U546" s="13" t="s">
        <v>73</v>
      </c>
      <c r="V546" s="15" t="s">
        <v>72</v>
      </c>
      <c r="W546" s="23" t="s">
        <v>71</v>
      </c>
      <c r="X546" s="40">
        <v>5570</v>
      </c>
      <c r="Y546" s="40"/>
      <c r="Z546" s="19">
        <f t="shared" si="212"/>
        <v>5600</v>
      </c>
      <c r="AA546" s="19">
        <f t="shared" si="213"/>
        <v>3400</v>
      </c>
      <c r="AB546" s="22">
        <f t="shared" si="206"/>
        <v>14570</v>
      </c>
      <c r="AC546" t="s">
        <v>70</v>
      </c>
      <c r="AD546" t="s">
        <v>69</v>
      </c>
      <c r="AE546" t="s">
        <v>98</v>
      </c>
      <c r="AF546" s="5" t="s">
        <v>97</v>
      </c>
      <c r="AG546" s="6" t="s">
        <v>66</v>
      </c>
    </row>
    <row r="547" spans="1:33" x14ac:dyDescent="0.3">
      <c r="A547">
        <v>544</v>
      </c>
      <c r="B547" s="54">
        <v>52.186474849052402</v>
      </c>
      <c r="C547" s="53">
        <v>10.236098524166501</v>
      </c>
      <c r="D547" s="24" t="s">
        <v>96</v>
      </c>
      <c r="E547" t="s">
        <v>95</v>
      </c>
      <c r="F547"/>
      <c r="G547" s="11">
        <v>31185</v>
      </c>
      <c r="H547" t="s">
        <v>79</v>
      </c>
      <c r="I547" s="24"/>
      <c r="J547" t="s">
        <v>60</v>
      </c>
      <c r="K547" t="s">
        <v>59</v>
      </c>
      <c r="L547" t="s">
        <v>61</v>
      </c>
      <c r="M547">
        <v>8</v>
      </c>
      <c r="N547" t="s">
        <v>62</v>
      </c>
      <c r="O547">
        <v>22</v>
      </c>
      <c r="P547" s="3">
        <v>176</v>
      </c>
      <c r="Q547" s="3" t="s">
        <v>74</v>
      </c>
      <c r="S547" s="20">
        <v>2025</v>
      </c>
      <c r="T547" s="12">
        <f t="shared" si="211"/>
        <v>704</v>
      </c>
      <c r="U547" s="13" t="s">
        <v>73</v>
      </c>
      <c r="V547" s="15" t="s">
        <v>94</v>
      </c>
      <c r="W547" s="23" t="s">
        <v>93</v>
      </c>
      <c r="X547" s="40">
        <v>43066</v>
      </c>
      <c r="Y547" s="40"/>
      <c r="Z547" s="19">
        <f t="shared" si="212"/>
        <v>2800</v>
      </c>
      <c r="AA547" s="19">
        <f t="shared" si="213"/>
        <v>13600</v>
      </c>
      <c r="AB547" s="22">
        <f t="shared" si="206"/>
        <v>59466</v>
      </c>
      <c r="AC547" t="s">
        <v>70</v>
      </c>
      <c r="AD547" t="s">
        <v>69</v>
      </c>
      <c r="AE547" t="s">
        <v>79</v>
      </c>
      <c r="AF547" s="5" t="s">
        <v>92</v>
      </c>
      <c r="AG547" s="6" t="s">
        <v>66</v>
      </c>
    </row>
    <row r="548" spans="1:33" x14ac:dyDescent="0.3">
      <c r="A548">
        <v>545</v>
      </c>
      <c r="B548" s="54">
        <v>52.184826735137001</v>
      </c>
      <c r="C548" s="53">
        <v>10.2219405847835</v>
      </c>
      <c r="D548" s="24" t="s">
        <v>91</v>
      </c>
      <c r="E548" t="s">
        <v>90</v>
      </c>
      <c r="F548">
        <v>18</v>
      </c>
      <c r="G548" s="11">
        <v>31185</v>
      </c>
      <c r="H548" t="s">
        <v>79</v>
      </c>
      <c r="I548" s="24"/>
      <c r="J548" t="s">
        <v>60</v>
      </c>
      <c r="K548" t="s">
        <v>59</v>
      </c>
      <c r="L548" t="s">
        <v>61</v>
      </c>
      <c r="M548">
        <v>4</v>
      </c>
      <c r="N548" t="s">
        <v>62</v>
      </c>
      <c r="O548">
        <v>11</v>
      </c>
      <c r="P548" s="3">
        <v>44</v>
      </c>
      <c r="Q548" s="3" t="s">
        <v>74</v>
      </c>
      <c r="S548" s="20">
        <v>2028</v>
      </c>
      <c r="T548" s="3">
        <f t="shared" ref="T548:T549" si="214">M548*44</f>
        <v>176</v>
      </c>
      <c r="U548" s="13" t="s">
        <v>73</v>
      </c>
      <c r="V548" s="15" t="s">
        <v>72</v>
      </c>
      <c r="W548" s="23" t="s">
        <v>71</v>
      </c>
      <c r="X548" s="40">
        <v>5570</v>
      </c>
      <c r="Y548" s="40"/>
      <c r="Z548" s="19">
        <f t="shared" si="212"/>
        <v>5600</v>
      </c>
      <c r="AA548" s="19">
        <f t="shared" si="213"/>
        <v>6800</v>
      </c>
      <c r="AB548" s="22">
        <f t="shared" si="206"/>
        <v>17970</v>
      </c>
      <c r="AC548" t="s">
        <v>70</v>
      </c>
      <c r="AD548" t="s">
        <v>69</v>
      </c>
      <c r="AE548" t="s">
        <v>79</v>
      </c>
      <c r="AF548" s="5" t="s">
        <v>89</v>
      </c>
      <c r="AG548" s="6" t="s">
        <v>66</v>
      </c>
    </row>
    <row r="549" spans="1:33" x14ac:dyDescent="0.3">
      <c r="A549">
        <v>546</v>
      </c>
      <c r="B549" s="54">
        <v>52.1870649612707</v>
      </c>
      <c r="C549" s="53">
        <v>10.2241684529509</v>
      </c>
      <c r="D549" s="24" t="s">
        <v>88</v>
      </c>
      <c r="E549" t="s">
        <v>87</v>
      </c>
      <c r="F549"/>
      <c r="G549" s="11">
        <v>31185</v>
      </c>
      <c r="H549" t="s">
        <v>79</v>
      </c>
      <c r="I549" s="24"/>
      <c r="J549" t="s">
        <v>60</v>
      </c>
      <c r="K549" t="s">
        <v>75</v>
      </c>
      <c r="L549" t="s">
        <v>61</v>
      </c>
      <c r="M549">
        <v>4</v>
      </c>
      <c r="N549" t="s">
        <v>62</v>
      </c>
      <c r="O549">
        <v>11</v>
      </c>
      <c r="P549" s="3">
        <v>44</v>
      </c>
      <c r="Q549" s="3" t="s">
        <v>74</v>
      </c>
      <c r="S549" s="20">
        <v>2025</v>
      </c>
      <c r="T549" s="3">
        <f t="shared" si="214"/>
        <v>176</v>
      </c>
      <c r="U549" s="13" t="s">
        <v>73</v>
      </c>
      <c r="V549" s="15" t="s">
        <v>72</v>
      </c>
      <c r="W549" s="23" t="s">
        <v>71</v>
      </c>
      <c r="X549" s="40">
        <v>5570</v>
      </c>
      <c r="Y549" s="40"/>
      <c r="Z549" s="19">
        <f t="shared" si="212"/>
        <v>22400</v>
      </c>
      <c r="AA549" s="19">
        <f t="shared" si="213"/>
        <v>6800</v>
      </c>
      <c r="AB549" s="22">
        <f t="shared" si="206"/>
        <v>34770</v>
      </c>
      <c r="AC549" t="s">
        <v>70</v>
      </c>
      <c r="AD549" t="s">
        <v>69</v>
      </c>
      <c r="AE549" t="s">
        <v>79</v>
      </c>
      <c r="AF549" s="5" t="s">
        <v>86</v>
      </c>
      <c r="AG549" s="6" t="s">
        <v>66</v>
      </c>
    </row>
    <row r="550" spans="1:33" x14ac:dyDescent="0.3">
      <c r="A550">
        <v>547</v>
      </c>
      <c r="B550" s="54">
        <v>52.189480000000003</v>
      </c>
      <c r="C550" s="53">
        <v>10.227</v>
      </c>
      <c r="D550" s="24" t="s">
        <v>85</v>
      </c>
      <c r="E550" t="s">
        <v>84</v>
      </c>
      <c r="F550">
        <v>8</v>
      </c>
      <c r="G550" s="11">
        <v>31185</v>
      </c>
      <c r="H550" t="s">
        <v>79</v>
      </c>
      <c r="I550" s="24"/>
      <c r="J550" t="s">
        <v>60</v>
      </c>
      <c r="K550" t="s">
        <v>59</v>
      </c>
      <c r="L550" t="s">
        <v>83</v>
      </c>
      <c r="M550">
        <v>1</v>
      </c>
      <c r="N550" t="s">
        <v>109</v>
      </c>
      <c r="O550">
        <v>50</v>
      </c>
      <c r="P550" s="3">
        <v>50</v>
      </c>
      <c r="Q550" s="3" t="s">
        <v>81</v>
      </c>
      <c r="S550" s="30" t="s">
        <v>80</v>
      </c>
      <c r="T550" s="27">
        <f>M550*200</f>
        <v>200</v>
      </c>
      <c r="U550" s="29" t="s">
        <v>73</v>
      </c>
      <c r="V550" s="28"/>
      <c r="W550" s="30"/>
      <c r="X550" s="26"/>
      <c r="Y550" s="26"/>
      <c r="Z550" s="26"/>
      <c r="AA550" s="26"/>
      <c r="AB550" s="25">
        <f t="shared" si="206"/>
        <v>0</v>
      </c>
      <c r="AC550" t="s">
        <v>70</v>
      </c>
      <c r="AD550" t="s">
        <v>69</v>
      </c>
      <c r="AE550" t="s">
        <v>79</v>
      </c>
      <c r="AF550" s="5" t="s">
        <v>78</v>
      </c>
      <c r="AG550" s="6" t="s">
        <v>66</v>
      </c>
    </row>
    <row r="551" spans="1:33" x14ac:dyDescent="0.3">
      <c r="A551">
        <v>548</v>
      </c>
      <c r="B551" s="54">
        <v>52.218013342045502</v>
      </c>
      <c r="C551" s="53">
        <v>10.2147528428148</v>
      </c>
      <c r="D551" s="24" t="s">
        <v>77</v>
      </c>
      <c r="E551" t="s">
        <v>76</v>
      </c>
      <c r="F551">
        <v>1</v>
      </c>
      <c r="G551" s="11">
        <v>31185</v>
      </c>
      <c r="H551" t="s">
        <v>68</v>
      </c>
      <c r="I551" s="24"/>
      <c r="J551" t="s">
        <v>60</v>
      </c>
      <c r="K551" t="s">
        <v>75</v>
      </c>
      <c r="L551" t="s">
        <v>61</v>
      </c>
      <c r="M551">
        <v>1</v>
      </c>
      <c r="N551" t="s">
        <v>62</v>
      </c>
      <c r="O551">
        <v>22</v>
      </c>
      <c r="P551" s="3">
        <v>22</v>
      </c>
      <c r="Q551" s="3" t="s">
        <v>74</v>
      </c>
      <c r="S551" s="20">
        <v>2025</v>
      </c>
      <c r="T551" s="12">
        <f>M551*88</f>
        <v>88</v>
      </c>
      <c r="U551" s="13" t="s">
        <v>73</v>
      </c>
      <c r="V551" s="15" t="s">
        <v>72</v>
      </c>
      <c r="W551" s="23" t="s">
        <v>71</v>
      </c>
      <c r="X551" s="40">
        <v>5150</v>
      </c>
      <c r="Y551" s="40"/>
      <c r="Z551" s="19">
        <f>M549*2800</f>
        <v>11200</v>
      </c>
      <c r="AA551" s="19">
        <f>M551*1700</f>
        <v>1700</v>
      </c>
      <c r="AB551" s="22">
        <f t="shared" si="206"/>
        <v>18050</v>
      </c>
      <c r="AC551" t="s">
        <v>70</v>
      </c>
      <c r="AD551" t="s">
        <v>69</v>
      </c>
      <c r="AE551" t="s">
        <v>68</v>
      </c>
      <c r="AF551" s="5" t="s">
        <v>67</v>
      </c>
      <c r="AG551" s="6" t="s">
        <v>66</v>
      </c>
    </row>
    <row r="552" spans="1:33" x14ac:dyDescent="0.3">
      <c r="A552">
        <v>549</v>
      </c>
      <c r="B552" s="53">
        <v>52.226551385166601</v>
      </c>
      <c r="C552" s="61">
        <v>9.8773658101961104</v>
      </c>
      <c r="D552" s="43" t="s">
        <v>1741</v>
      </c>
      <c r="E552" s="43" t="s">
        <v>151</v>
      </c>
      <c r="F552" s="44" t="s">
        <v>1029</v>
      </c>
      <c r="G552" s="43">
        <v>31180</v>
      </c>
      <c r="H552" s="43" t="s">
        <v>1742</v>
      </c>
      <c r="I552" s="45"/>
      <c r="J552" s="43" t="s">
        <v>60</v>
      </c>
      <c r="K552" s="43" t="s">
        <v>244</v>
      </c>
      <c r="L552" s="43" t="s">
        <v>61</v>
      </c>
      <c r="M552" s="43">
        <v>2</v>
      </c>
      <c r="N552" s="43" t="s">
        <v>62</v>
      </c>
      <c r="O552" s="43">
        <v>11</v>
      </c>
      <c r="P552" s="43">
        <f t="shared" ref="P552:P576" si="215">M552*O552</f>
        <v>22</v>
      </c>
      <c r="Q552" s="43" t="s">
        <v>74</v>
      </c>
      <c r="R552" s="41"/>
      <c r="S552" s="62">
        <v>2025</v>
      </c>
      <c r="T552" s="3">
        <f>M552*44</f>
        <v>88</v>
      </c>
      <c r="U552" s="43" t="s">
        <v>73</v>
      </c>
      <c r="V552" s="42"/>
      <c r="W552" s="63">
        <v>8</v>
      </c>
      <c r="X552" s="66">
        <v>1060.29</v>
      </c>
      <c r="Y552" s="40"/>
      <c r="Z552" s="66">
        <v>3200</v>
      </c>
      <c r="AA552" s="66">
        <v>3000</v>
      </c>
      <c r="AB552" s="66">
        <v>7260.29</v>
      </c>
      <c r="AC552" s="46" t="s">
        <v>70</v>
      </c>
      <c r="AD552" s="46" t="s">
        <v>1743</v>
      </c>
      <c r="AE552" s="46" t="s">
        <v>1744</v>
      </c>
      <c r="AF552" s="46" t="s">
        <v>1745</v>
      </c>
      <c r="AG552" s="46" t="s">
        <v>1746</v>
      </c>
    </row>
    <row r="553" spans="1:33" x14ac:dyDescent="0.3">
      <c r="A553">
        <v>550</v>
      </c>
      <c r="B553" s="53">
        <v>52.214143</v>
      </c>
      <c r="C553" s="61">
        <v>9.8968690000000006</v>
      </c>
      <c r="D553" s="43" t="s">
        <v>1747</v>
      </c>
      <c r="E553" s="43" t="s">
        <v>1748</v>
      </c>
      <c r="F553" s="44"/>
      <c r="G553" s="43">
        <v>31180</v>
      </c>
      <c r="H553" s="43" t="s">
        <v>1742</v>
      </c>
      <c r="I553" s="45"/>
      <c r="J553" s="43" t="s">
        <v>60</v>
      </c>
      <c r="K553" s="43" t="s">
        <v>102</v>
      </c>
      <c r="L553" s="43" t="s">
        <v>83</v>
      </c>
      <c r="M553" s="43">
        <v>1</v>
      </c>
      <c r="N553" s="43" t="s">
        <v>109</v>
      </c>
      <c r="O553" s="43">
        <v>75</v>
      </c>
      <c r="P553" s="43">
        <f t="shared" si="215"/>
        <v>75</v>
      </c>
      <c r="Q553" s="43" t="s">
        <v>81</v>
      </c>
      <c r="R553" s="41"/>
      <c r="S553" s="62">
        <v>2025</v>
      </c>
      <c r="T553" s="3">
        <f>M553*226</f>
        <v>226</v>
      </c>
      <c r="U553" s="43" t="s">
        <v>73</v>
      </c>
      <c r="V553" s="42"/>
      <c r="W553" s="63">
        <v>110</v>
      </c>
      <c r="X553" s="66">
        <v>28000</v>
      </c>
      <c r="Y553" s="40"/>
      <c r="Z553" s="66">
        <v>42000</v>
      </c>
      <c r="AA553" s="66">
        <v>5700</v>
      </c>
      <c r="AB553" s="66">
        <v>75700</v>
      </c>
      <c r="AC553" s="46" t="s">
        <v>70</v>
      </c>
      <c r="AD553" s="46" t="s">
        <v>1743</v>
      </c>
      <c r="AE553" s="46" t="s">
        <v>1744</v>
      </c>
      <c r="AF553" s="46" t="s">
        <v>1749</v>
      </c>
      <c r="AG553" s="46" t="s">
        <v>1746</v>
      </c>
    </row>
    <row r="554" spans="1:33" x14ac:dyDescent="0.3">
      <c r="A554">
        <v>551</v>
      </c>
      <c r="B554" s="53">
        <v>52.217882000000003</v>
      </c>
      <c r="C554" s="61">
        <v>9.8805910000000008</v>
      </c>
      <c r="D554" s="43" t="s">
        <v>1750</v>
      </c>
      <c r="E554" s="43" t="s">
        <v>1751</v>
      </c>
      <c r="F554" s="44" t="s">
        <v>1752</v>
      </c>
      <c r="G554" s="43">
        <v>31180</v>
      </c>
      <c r="H554" s="43" t="s">
        <v>1742</v>
      </c>
      <c r="I554" s="45"/>
      <c r="J554" s="43" t="s">
        <v>60</v>
      </c>
      <c r="K554" s="43" t="s">
        <v>75</v>
      </c>
      <c r="L554" s="43" t="s">
        <v>61</v>
      </c>
      <c r="M554" s="43">
        <v>4</v>
      </c>
      <c r="N554" s="43" t="s">
        <v>62</v>
      </c>
      <c r="O554" s="43">
        <v>11</v>
      </c>
      <c r="P554" s="43">
        <f t="shared" si="215"/>
        <v>44</v>
      </c>
      <c r="Q554" s="43" t="s">
        <v>74</v>
      </c>
      <c r="R554" s="41"/>
      <c r="S554" s="62">
        <v>2025</v>
      </c>
      <c r="T554" s="3">
        <f t="shared" ref="T554:T560" si="216">M554*44</f>
        <v>176</v>
      </c>
      <c r="U554" s="43" t="s">
        <v>73</v>
      </c>
      <c r="V554" s="42"/>
      <c r="W554" s="63">
        <v>17</v>
      </c>
      <c r="X554" s="66">
        <v>1560.09</v>
      </c>
      <c r="Y554" s="40"/>
      <c r="Z554" s="66">
        <v>6400</v>
      </c>
      <c r="AA554" s="66">
        <v>6000</v>
      </c>
      <c r="AB554" s="66">
        <v>13960.09</v>
      </c>
      <c r="AC554" s="46" t="s">
        <v>70</v>
      </c>
      <c r="AD554" s="46" t="s">
        <v>1743</v>
      </c>
      <c r="AE554" s="46" t="s">
        <v>1744</v>
      </c>
      <c r="AF554" s="46" t="s">
        <v>1753</v>
      </c>
      <c r="AG554" s="46" t="s">
        <v>1746</v>
      </c>
    </row>
    <row r="555" spans="1:33" x14ac:dyDescent="0.3">
      <c r="A555">
        <v>552</v>
      </c>
      <c r="B555" s="53">
        <v>52.221903519861698</v>
      </c>
      <c r="C555" s="61">
        <v>9.8781953014121502</v>
      </c>
      <c r="D555" s="43" t="s">
        <v>1754</v>
      </c>
      <c r="E555" s="43" t="s">
        <v>1755</v>
      </c>
      <c r="F555" s="44" t="s">
        <v>1756</v>
      </c>
      <c r="G555" s="43">
        <v>31180</v>
      </c>
      <c r="H555" s="43" t="s">
        <v>1742</v>
      </c>
      <c r="I555" s="45"/>
      <c r="J555" s="43" t="s">
        <v>60</v>
      </c>
      <c r="K555" s="43" t="s">
        <v>75</v>
      </c>
      <c r="L555" s="43" t="s">
        <v>61</v>
      </c>
      <c r="M555" s="43">
        <v>2</v>
      </c>
      <c r="N555" s="43" t="s">
        <v>62</v>
      </c>
      <c r="O555" s="43">
        <v>11</v>
      </c>
      <c r="P555" s="43">
        <f t="shared" si="215"/>
        <v>22</v>
      </c>
      <c r="Q555" s="43" t="s">
        <v>74</v>
      </c>
      <c r="R555" s="41"/>
      <c r="S555" s="62">
        <v>2025</v>
      </c>
      <c r="T555" s="3">
        <f t="shared" si="216"/>
        <v>88</v>
      </c>
      <c r="U555" s="43" t="s">
        <v>73</v>
      </c>
      <c r="V555" s="42"/>
      <c r="W555" s="63">
        <v>40</v>
      </c>
      <c r="X555" s="66">
        <v>1857.59</v>
      </c>
      <c r="Y555" s="40"/>
      <c r="Z555" s="66">
        <v>3200</v>
      </c>
      <c r="AA555" s="66">
        <v>3000</v>
      </c>
      <c r="AB555" s="66">
        <v>6200</v>
      </c>
      <c r="AC555" s="46" t="s">
        <v>70</v>
      </c>
      <c r="AD555" s="46" t="s">
        <v>1743</v>
      </c>
      <c r="AE555" s="46" t="s">
        <v>1744</v>
      </c>
      <c r="AF555" s="46" t="s">
        <v>1757</v>
      </c>
      <c r="AG555" s="46" t="s">
        <v>1746</v>
      </c>
    </row>
    <row r="556" spans="1:33" x14ac:dyDescent="0.3">
      <c r="A556">
        <v>553</v>
      </c>
      <c r="B556" s="53">
        <v>52.220151000000001</v>
      </c>
      <c r="C556" s="61">
        <v>9.8850669999999994</v>
      </c>
      <c r="D556" s="43" t="s">
        <v>1758</v>
      </c>
      <c r="E556" s="43" t="s">
        <v>1759</v>
      </c>
      <c r="F556" s="44"/>
      <c r="G556" s="43">
        <v>31180</v>
      </c>
      <c r="H556" s="43" t="s">
        <v>1742</v>
      </c>
      <c r="I556" s="45"/>
      <c r="J556" s="43" t="s">
        <v>60</v>
      </c>
      <c r="K556" s="43" t="s">
        <v>1760</v>
      </c>
      <c r="L556" s="43" t="s">
        <v>61</v>
      </c>
      <c r="M556" s="43">
        <v>2</v>
      </c>
      <c r="N556" s="43" t="s">
        <v>62</v>
      </c>
      <c r="O556" s="43">
        <v>11</v>
      </c>
      <c r="P556" s="43">
        <f t="shared" si="215"/>
        <v>22</v>
      </c>
      <c r="Q556" s="43" t="s">
        <v>74</v>
      </c>
      <c r="R556" s="41"/>
      <c r="S556" s="62">
        <v>2030</v>
      </c>
      <c r="T556" s="3">
        <f t="shared" si="216"/>
        <v>88</v>
      </c>
      <c r="U556" s="43" t="s">
        <v>73</v>
      </c>
      <c r="V556" s="42"/>
      <c r="W556" s="63">
        <v>17</v>
      </c>
      <c r="X556" s="66">
        <v>1560.09</v>
      </c>
      <c r="Y556" s="40"/>
      <c r="Z556" s="66">
        <v>6400</v>
      </c>
      <c r="AA556" s="66">
        <v>6000</v>
      </c>
      <c r="AB556" s="66">
        <v>13960.09</v>
      </c>
      <c r="AC556" s="46" t="s">
        <v>70</v>
      </c>
      <c r="AD556" s="46" t="s">
        <v>1743</v>
      </c>
      <c r="AE556" s="46" t="s">
        <v>1744</v>
      </c>
      <c r="AF556" s="46" t="s">
        <v>1761</v>
      </c>
      <c r="AG556" s="46" t="s">
        <v>1746</v>
      </c>
    </row>
    <row r="557" spans="1:33" x14ac:dyDescent="0.3">
      <c r="A557">
        <v>554</v>
      </c>
      <c r="B557" s="53">
        <v>52.161774000000001</v>
      </c>
      <c r="C557" s="61">
        <v>9.8671179999999996</v>
      </c>
      <c r="D557" s="43" t="s">
        <v>1762</v>
      </c>
      <c r="E557" s="43" t="s">
        <v>1283</v>
      </c>
      <c r="F557" s="44" t="s">
        <v>1763</v>
      </c>
      <c r="G557" s="43">
        <v>31180</v>
      </c>
      <c r="H557" s="43" t="s">
        <v>1742</v>
      </c>
      <c r="I557" s="45"/>
      <c r="J557" s="43" t="s">
        <v>60</v>
      </c>
      <c r="K557" s="43" t="s">
        <v>75</v>
      </c>
      <c r="L557" s="43" t="s">
        <v>61</v>
      </c>
      <c r="M557" s="43">
        <v>4</v>
      </c>
      <c r="N557" s="43" t="s">
        <v>62</v>
      </c>
      <c r="O557" s="43">
        <v>11</v>
      </c>
      <c r="P557" s="43">
        <f t="shared" si="215"/>
        <v>44</v>
      </c>
      <c r="Q557" s="43" t="s">
        <v>74</v>
      </c>
      <c r="R557" s="41"/>
      <c r="S557" s="62">
        <v>2025</v>
      </c>
      <c r="T557" s="3">
        <f t="shared" si="216"/>
        <v>176</v>
      </c>
      <c r="U557" s="43" t="s">
        <v>73</v>
      </c>
      <c r="V557" s="42"/>
      <c r="W557" s="63">
        <v>12</v>
      </c>
      <c r="X557" s="66">
        <v>1560.09</v>
      </c>
      <c r="Y557" s="40"/>
      <c r="Z557" s="66">
        <v>6400</v>
      </c>
      <c r="AA557" s="66">
        <v>6000</v>
      </c>
      <c r="AB557" s="66">
        <v>13960.09</v>
      </c>
      <c r="AC557" s="46" t="s">
        <v>70</v>
      </c>
      <c r="AD557" s="46" t="s">
        <v>1743</v>
      </c>
      <c r="AE557" s="46" t="s">
        <v>1764</v>
      </c>
      <c r="AF557" s="46" t="s">
        <v>1765</v>
      </c>
      <c r="AG557" s="46" t="s">
        <v>1746</v>
      </c>
    </row>
    <row r="558" spans="1:33" x14ac:dyDescent="0.3">
      <c r="A558">
        <v>555</v>
      </c>
      <c r="B558" s="53">
        <v>52.1655675323004</v>
      </c>
      <c r="C558" s="61">
        <v>9.8705642551527006</v>
      </c>
      <c r="D558" s="43" t="s">
        <v>1766</v>
      </c>
      <c r="E558" s="43" t="s">
        <v>1767</v>
      </c>
      <c r="F558" s="44" t="s">
        <v>1768</v>
      </c>
      <c r="G558" s="43">
        <v>31180</v>
      </c>
      <c r="H558" s="43" t="s">
        <v>1742</v>
      </c>
      <c r="I558" s="45" t="s">
        <v>1769</v>
      </c>
      <c r="J558" s="43" t="s">
        <v>60</v>
      </c>
      <c r="K558" s="43" t="s">
        <v>75</v>
      </c>
      <c r="L558" s="43" t="s">
        <v>61</v>
      </c>
      <c r="M558" s="43">
        <v>4</v>
      </c>
      <c r="N558" s="43" t="s">
        <v>62</v>
      </c>
      <c r="O558" s="43">
        <v>11</v>
      </c>
      <c r="P558" s="43">
        <f t="shared" si="215"/>
        <v>44</v>
      </c>
      <c r="Q558" s="43" t="s">
        <v>74</v>
      </c>
      <c r="R558" s="41"/>
      <c r="S558" s="62">
        <v>2025</v>
      </c>
      <c r="T558" s="3">
        <f t="shared" si="216"/>
        <v>176</v>
      </c>
      <c r="U558" s="43" t="s">
        <v>73</v>
      </c>
      <c r="V558" s="42"/>
      <c r="W558" s="63">
        <v>10</v>
      </c>
      <c r="X558" s="66">
        <v>1060.29</v>
      </c>
      <c r="Y558" s="40"/>
      <c r="Z558" s="66">
        <v>3200</v>
      </c>
      <c r="AA558" s="66">
        <v>3000</v>
      </c>
      <c r="AB558" s="66">
        <v>7260.29</v>
      </c>
      <c r="AC558" s="46" t="s">
        <v>70</v>
      </c>
      <c r="AD558" s="46" t="s">
        <v>1743</v>
      </c>
      <c r="AE558" s="46" t="s">
        <v>1764</v>
      </c>
      <c r="AF558" s="46" t="s">
        <v>1770</v>
      </c>
      <c r="AG558" s="46" t="s">
        <v>1746</v>
      </c>
    </row>
    <row r="559" spans="1:33" x14ac:dyDescent="0.3">
      <c r="A559">
        <v>556</v>
      </c>
      <c r="B559" s="53">
        <v>52.164175437035297</v>
      </c>
      <c r="C559" s="61">
        <v>9.8751975704972992</v>
      </c>
      <c r="D559" s="43" t="s">
        <v>1771</v>
      </c>
      <c r="E559" s="43" t="s">
        <v>1772</v>
      </c>
      <c r="F559" s="44" t="s">
        <v>1029</v>
      </c>
      <c r="G559" s="43">
        <v>31180</v>
      </c>
      <c r="H559" s="43" t="s">
        <v>1742</v>
      </c>
      <c r="I559" s="45"/>
      <c r="J559" s="43" t="s">
        <v>60</v>
      </c>
      <c r="K559" s="43" t="s">
        <v>244</v>
      </c>
      <c r="L559" s="43" t="s">
        <v>61</v>
      </c>
      <c r="M559" s="43">
        <v>4</v>
      </c>
      <c r="N559" s="43" t="s">
        <v>62</v>
      </c>
      <c r="O559" s="43">
        <v>11</v>
      </c>
      <c r="P559" s="43">
        <f t="shared" si="215"/>
        <v>44</v>
      </c>
      <c r="Q559" s="43" t="s">
        <v>74</v>
      </c>
      <c r="R559" s="41"/>
      <c r="S559" s="62">
        <v>2028</v>
      </c>
      <c r="T559" s="3">
        <f t="shared" si="216"/>
        <v>176</v>
      </c>
      <c r="U559" s="43" t="s">
        <v>73</v>
      </c>
      <c r="V559" s="42"/>
      <c r="W559" s="63">
        <v>10</v>
      </c>
      <c r="X559" s="66">
        <v>1560.09</v>
      </c>
      <c r="Y559" s="40"/>
      <c r="Z559" s="66">
        <v>6400</v>
      </c>
      <c r="AA559" s="66">
        <v>6000</v>
      </c>
      <c r="AB559" s="66">
        <v>13960.09</v>
      </c>
      <c r="AC559" s="46" t="s">
        <v>70</v>
      </c>
      <c r="AD559" s="46" t="s">
        <v>1743</v>
      </c>
      <c r="AE559" s="46" t="s">
        <v>1764</v>
      </c>
      <c r="AF559" s="46" t="s">
        <v>1773</v>
      </c>
      <c r="AG559" s="46" t="s">
        <v>1746</v>
      </c>
    </row>
    <row r="560" spans="1:33" x14ac:dyDescent="0.3">
      <c r="A560">
        <v>557</v>
      </c>
      <c r="B560" s="53">
        <v>52.1648959155795</v>
      </c>
      <c r="C560" s="61">
        <v>9.8733990128249598</v>
      </c>
      <c r="D560" s="43" t="s">
        <v>1774</v>
      </c>
      <c r="E560" s="43" t="s">
        <v>129</v>
      </c>
      <c r="F560" s="44" t="s">
        <v>1775</v>
      </c>
      <c r="G560" s="43">
        <v>31180</v>
      </c>
      <c r="H560" s="43" t="s">
        <v>1742</v>
      </c>
      <c r="I560" s="45"/>
      <c r="J560" s="43" t="s">
        <v>60</v>
      </c>
      <c r="K560" s="43" t="s">
        <v>102</v>
      </c>
      <c r="L560" s="43" t="s">
        <v>61</v>
      </c>
      <c r="M560" s="43">
        <v>2</v>
      </c>
      <c r="N560" s="43" t="s">
        <v>62</v>
      </c>
      <c r="O560" s="43">
        <v>11</v>
      </c>
      <c r="P560" s="43">
        <f t="shared" si="215"/>
        <v>22</v>
      </c>
      <c r="Q560" s="43" t="s">
        <v>74</v>
      </c>
      <c r="R560" s="41"/>
      <c r="S560" s="63">
        <v>2028</v>
      </c>
      <c r="T560" s="3">
        <f t="shared" si="216"/>
        <v>88</v>
      </c>
      <c r="U560" s="43" t="s">
        <v>73</v>
      </c>
      <c r="V560" s="42"/>
      <c r="W560" s="63">
        <v>17</v>
      </c>
      <c r="X560" s="66">
        <v>1060.29</v>
      </c>
      <c r="Y560" s="40"/>
      <c r="Z560" s="66">
        <v>3200</v>
      </c>
      <c r="AA560" s="66">
        <v>3000</v>
      </c>
      <c r="AB560" s="66">
        <v>7260.29</v>
      </c>
      <c r="AC560" s="46" t="s">
        <v>70</v>
      </c>
      <c r="AD560" s="46" t="s">
        <v>1743</v>
      </c>
      <c r="AE560" s="46" t="s">
        <v>1764</v>
      </c>
      <c r="AF560" s="46" t="s">
        <v>1776</v>
      </c>
      <c r="AG560" s="46" t="s">
        <v>1746</v>
      </c>
    </row>
    <row r="561" spans="1:33" x14ac:dyDescent="0.3">
      <c r="A561">
        <v>558</v>
      </c>
      <c r="B561" s="53">
        <v>52.160084660730803</v>
      </c>
      <c r="C561" s="61">
        <v>9.8669134821354394</v>
      </c>
      <c r="D561" s="43" t="s">
        <v>1777</v>
      </c>
      <c r="E561" s="43" t="s">
        <v>1778</v>
      </c>
      <c r="F561" s="44" t="s">
        <v>1768</v>
      </c>
      <c r="G561" s="43">
        <v>31180</v>
      </c>
      <c r="H561" s="43" t="s">
        <v>1742</v>
      </c>
      <c r="I561" s="45"/>
      <c r="J561" s="43" t="s">
        <v>111</v>
      </c>
      <c r="K561" s="43" t="s">
        <v>292</v>
      </c>
      <c r="L561" s="43" t="s">
        <v>83</v>
      </c>
      <c r="M561" s="43">
        <v>1</v>
      </c>
      <c r="N561" s="43" t="s">
        <v>109</v>
      </c>
      <c r="O561" s="43">
        <v>50</v>
      </c>
      <c r="P561" s="43">
        <f t="shared" si="215"/>
        <v>50</v>
      </c>
      <c r="Q561" s="43" t="s">
        <v>81</v>
      </c>
      <c r="R561" s="41"/>
      <c r="S561" s="64" t="s">
        <v>80</v>
      </c>
      <c r="T561" s="27">
        <f>M561*200</f>
        <v>200</v>
      </c>
      <c r="U561" s="47" t="s">
        <v>73</v>
      </c>
      <c r="V561" s="48"/>
      <c r="W561" s="64">
        <v>180</v>
      </c>
      <c r="X561" s="25"/>
      <c r="Y561" s="25"/>
      <c r="Z561" s="25"/>
      <c r="AA561" s="25"/>
      <c r="AB561" s="25">
        <f t="shared" ref="AB561" si="217">SUM(X561:AA561)</f>
        <v>0</v>
      </c>
      <c r="AC561" s="46" t="s">
        <v>70</v>
      </c>
      <c r="AD561" s="46" t="s">
        <v>1743</v>
      </c>
      <c r="AE561" s="46" t="s">
        <v>1764</v>
      </c>
      <c r="AF561" s="46" t="s">
        <v>1779</v>
      </c>
      <c r="AG561" s="46" t="s">
        <v>1746</v>
      </c>
    </row>
    <row r="562" spans="1:33" x14ac:dyDescent="0.3">
      <c r="A562">
        <v>559</v>
      </c>
      <c r="B562" s="53">
        <v>52.197464927063898</v>
      </c>
      <c r="C562" s="61">
        <v>9.8991197631942001</v>
      </c>
      <c r="D562" s="43" t="s">
        <v>1780</v>
      </c>
      <c r="E562" s="43" t="s">
        <v>240</v>
      </c>
      <c r="F562" s="44" t="s">
        <v>1781</v>
      </c>
      <c r="G562" s="43">
        <v>31180</v>
      </c>
      <c r="H562" s="43" t="s">
        <v>1742</v>
      </c>
      <c r="I562" s="45"/>
      <c r="J562" s="43" t="s">
        <v>60</v>
      </c>
      <c r="K562" s="43" t="s">
        <v>59</v>
      </c>
      <c r="L562" s="43" t="s">
        <v>61</v>
      </c>
      <c r="M562" s="43">
        <v>4</v>
      </c>
      <c r="N562" s="43" t="s">
        <v>62</v>
      </c>
      <c r="O562" s="43">
        <v>22</v>
      </c>
      <c r="P562" s="43">
        <f t="shared" si="215"/>
        <v>88</v>
      </c>
      <c r="Q562" s="43" t="s">
        <v>74</v>
      </c>
      <c r="R562" s="41"/>
      <c r="S562" s="63">
        <v>2028</v>
      </c>
      <c r="T562" s="12">
        <f>M562*88</f>
        <v>352</v>
      </c>
      <c r="U562" s="43" t="s">
        <v>73</v>
      </c>
      <c r="V562" s="42"/>
      <c r="W562" s="63">
        <v>50</v>
      </c>
      <c r="X562" s="66">
        <v>15000</v>
      </c>
      <c r="Y562" s="40"/>
      <c r="Z562" s="66">
        <v>12800</v>
      </c>
      <c r="AA562" s="66">
        <v>12000</v>
      </c>
      <c r="AB562" s="66">
        <v>39800</v>
      </c>
      <c r="AC562" s="46" t="s">
        <v>70</v>
      </c>
      <c r="AD562" s="46" t="s">
        <v>1743</v>
      </c>
      <c r="AE562" s="46" t="s">
        <v>1742</v>
      </c>
      <c r="AF562" s="46" t="s">
        <v>1782</v>
      </c>
      <c r="AG562" s="46" t="s">
        <v>1746</v>
      </c>
    </row>
    <row r="563" spans="1:33" x14ac:dyDescent="0.3">
      <c r="A563">
        <v>560</v>
      </c>
      <c r="B563" s="53">
        <v>52.196406645733802</v>
      </c>
      <c r="C563" s="61">
        <v>9.8953550398095906</v>
      </c>
      <c r="D563" s="43" t="s">
        <v>1783</v>
      </c>
      <c r="E563" s="43" t="s">
        <v>240</v>
      </c>
      <c r="F563" s="44" t="s">
        <v>1784</v>
      </c>
      <c r="G563" s="43">
        <v>31180</v>
      </c>
      <c r="H563" s="43" t="s">
        <v>1742</v>
      </c>
      <c r="I563" s="45"/>
      <c r="J563" s="43" t="s">
        <v>111</v>
      </c>
      <c r="K563" s="43" t="s">
        <v>102</v>
      </c>
      <c r="L563" s="43" t="s">
        <v>83</v>
      </c>
      <c r="M563" s="43">
        <v>1</v>
      </c>
      <c r="N563" s="43" t="s">
        <v>109</v>
      </c>
      <c r="O563" s="43">
        <v>75</v>
      </c>
      <c r="P563" s="43">
        <f t="shared" si="215"/>
        <v>75</v>
      </c>
      <c r="Q563" s="43" t="s">
        <v>81</v>
      </c>
      <c r="R563" s="41"/>
      <c r="S563" s="63">
        <v>2025</v>
      </c>
      <c r="T563" s="3">
        <f>M563*226</f>
        <v>226</v>
      </c>
      <c r="U563" s="43" t="s">
        <v>73</v>
      </c>
      <c r="V563" s="42"/>
      <c r="W563" s="63">
        <v>80</v>
      </c>
      <c r="X563" s="66">
        <v>3261.79</v>
      </c>
      <c r="Y563" s="40"/>
      <c r="Z563" s="66">
        <v>29995</v>
      </c>
      <c r="AA563" s="66">
        <v>5700</v>
      </c>
      <c r="AB563" s="66">
        <v>38956.79</v>
      </c>
      <c r="AC563" s="46" t="s">
        <v>70</v>
      </c>
      <c r="AD563" s="46" t="s">
        <v>1743</v>
      </c>
      <c r="AE563" s="46" t="s">
        <v>1742</v>
      </c>
      <c r="AF563" s="46" t="s">
        <v>1785</v>
      </c>
      <c r="AG563" s="46" t="s">
        <v>1746</v>
      </c>
    </row>
    <row r="564" spans="1:33" x14ac:dyDescent="0.3">
      <c r="A564">
        <v>561</v>
      </c>
      <c r="B564" s="53">
        <v>52.199216999999997</v>
      </c>
      <c r="C564" s="61">
        <v>9.9046140000000005</v>
      </c>
      <c r="D564" s="43" t="s">
        <v>1786</v>
      </c>
      <c r="E564" s="43" t="s">
        <v>1787</v>
      </c>
      <c r="F564" s="44" t="s">
        <v>1788</v>
      </c>
      <c r="G564" s="43">
        <v>31180</v>
      </c>
      <c r="H564" s="43" t="s">
        <v>1742</v>
      </c>
      <c r="I564" s="45"/>
      <c r="J564" s="43" t="s">
        <v>60</v>
      </c>
      <c r="K564" s="43" t="s">
        <v>1760</v>
      </c>
      <c r="L564" s="43" t="s">
        <v>61</v>
      </c>
      <c r="M564" s="43">
        <v>4</v>
      </c>
      <c r="N564" s="43" t="s">
        <v>62</v>
      </c>
      <c r="O564" s="43">
        <v>11</v>
      </c>
      <c r="P564" s="43">
        <f t="shared" si="215"/>
        <v>44</v>
      </c>
      <c r="Q564" s="43" t="s">
        <v>74</v>
      </c>
      <c r="R564" s="41"/>
      <c r="S564" s="63">
        <v>2030</v>
      </c>
      <c r="T564" s="3">
        <f t="shared" ref="T564:T565" si="218">M564*44</f>
        <v>176</v>
      </c>
      <c r="U564" s="43" t="s">
        <v>73</v>
      </c>
      <c r="V564" s="42"/>
      <c r="W564" s="63">
        <v>10</v>
      </c>
      <c r="X564" s="66">
        <v>1560.09</v>
      </c>
      <c r="Y564" s="40"/>
      <c r="Z564" s="66">
        <v>6400</v>
      </c>
      <c r="AA564" s="66">
        <v>6000</v>
      </c>
      <c r="AB564" s="66">
        <v>13960.09</v>
      </c>
      <c r="AC564" s="46" t="s">
        <v>70</v>
      </c>
      <c r="AD564" s="46" t="s">
        <v>1743</v>
      </c>
      <c r="AE564" s="46" t="s">
        <v>1742</v>
      </c>
      <c r="AF564" s="46" t="s">
        <v>1789</v>
      </c>
      <c r="AG564" s="46" t="s">
        <v>1746</v>
      </c>
    </row>
    <row r="565" spans="1:33" x14ac:dyDescent="0.3">
      <c r="A565">
        <v>562</v>
      </c>
      <c r="B565" s="53">
        <v>52.195855747200802</v>
      </c>
      <c r="C565" s="61">
        <v>9.88974181282655</v>
      </c>
      <c r="D565" s="43" t="s">
        <v>1790</v>
      </c>
      <c r="E565" s="43" t="s">
        <v>1791</v>
      </c>
      <c r="F565" s="44" t="s">
        <v>1792</v>
      </c>
      <c r="G565" s="43">
        <v>31180</v>
      </c>
      <c r="H565" s="43" t="s">
        <v>1742</v>
      </c>
      <c r="I565" s="45"/>
      <c r="J565" s="43" t="s">
        <v>60</v>
      </c>
      <c r="K565" s="43" t="s">
        <v>59</v>
      </c>
      <c r="L565" s="43" t="s">
        <v>61</v>
      </c>
      <c r="M565" s="43">
        <v>4</v>
      </c>
      <c r="N565" s="43" t="s">
        <v>62</v>
      </c>
      <c r="O565" s="43">
        <v>11</v>
      </c>
      <c r="P565" s="43">
        <f t="shared" si="215"/>
        <v>44</v>
      </c>
      <c r="Q565" s="43" t="s">
        <v>74</v>
      </c>
      <c r="R565" s="41"/>
      <c r="S565" s="63">
        <v>2025</v>
      </c>
      <c r="T565" s="3">
        <f t="shared" si="218"/>
        <v>176</v>
      </c>
      <c r="U565" s="43" t="s">
        <v>73</v>
      </c>
      <c r="V565" s="42"/>
      <c r="W565" s="63">
        <v>5</v>
      </c>
      <c r="X565" s="66">
        <v>100000</v>
      </c>
      <c r="Y565" s="40"/>
      <c r="Z565" s="66">
        <v>6400</v>
      </c>
      <c r="AA565" s="66">
        <v>6000</v>
      </c>
      <c r="AB565" s="66">
        <v>112400</v>
      </c>
      <c r="AC565" s="46" t="s">
        <v>70</v>
      </c>
      <c r="AD565" s="46" t="s">
        <v>1743</v>
      </c>
      <c r="AE565" s="46" t="s">
        <v>1742</v>
      </c>
      <c r="AF565" s="46" t="s">
        <v>1793</v>
      </c>
      <c r="AG565" s="46" t="s">
        <v>1746</v>
      </c>
    </row>
    <row r="566" spans="1:33" x14ac:dyDescent="0.3">
      <c r="A566">
        <v>563</v>
      </c>
      <c r="B566" s="53">
        <v>52.192163999999998</v>
      </c>
      <c r="C566" s="61">
        <v>9.8922129999999999</v>
      </c>
      <c r="D566" s="43" t="s">
        <v>1794</v>
      </c>
      <c r="E566" s="43" t="s">
        <v>1795</v>
      </c>
      <c r="F566" s="44"/>
      <c r="G566" s="43">
        <v>31180</v>
      </c>
      <c r="H566" s="43" t="s">
        <v>1742</v>
      </c>
      <c r="I566" s="45"/>
      <c r="J566" s="43" t="s">
        <v>60</v>
      </c>
      <c r="K566" s="43" t="s">
        <v>59</v>
      </c>
      <c r="L566" s="43" t="s">
        <v>61</v>
      </c>
      <c r="M566" s="43">
        <v>2</v>
      </c>
      <c r="N566" s="43" t="s">
        <v>62</v>
      </c>
      <c r="O566" s="43">
        <v>22</v>
      </c>
      <c r="P566" s="43">
        <f t="shared" si="215"/>
        <v>44</v>
      </c>
      <c r="Q566" s="43" t="s">
        <v>74</v>
      </c>
      <c r="R566" s="41"/>
      <c r="S566" s="63">
        <v>2025</v>
      </c>
      <c r="T566" s="12">
        <f t="shared" ref="T566:T567" si="219">M566*88</f>
        <v>176</v>
      </c>
      <c r="U566" s="43" t="s">
        <v>73</v>
      </c>
      <c r="V566" s="42"/>
      <c r="W566" s="63">
        <v>150</v>
      </c>
      <c r="X566" s="66">
        <v>30000</v>
      </c>
      <c r="Y566" s="40"/>
      <c r="Z566" s="66">
        <v>6400</v>
      </c>
      <c r="AA566" s="66">
        <v>6000</v>
      </c>
      <c r="AB566" s="66">
        <v>42400</v>
      </c>
      <c r="AC566" s="46" t="s">
        <v>70</v>
      </c>
      <c r="AD566" s="46" t="s">
        <v>1743</v>
      </c>
      <c r="AE566" s="46" t="s">
        <v>1742</v>
      </c>
      <c r="AF566" s="46" t="s">
        <v>1796</v>
      </c>
      <c r="AG566" s="46" t="s">
        <v>1746</v>
      </c>
    </row>
    <row r="567" spans="1:33" x14ac:dyDescent="0.3">
      <c r="A567">
        <v>564</v>
      </c>
      <c r="B567" s="53">
        <v>52.194577203799099</v>
      </c>
      <c r="C567" s="61">
        <v>9.8999195552471004</v>
      </c>
      <c r="D567" s="43" t="s">
        <v>1797</v>
      </c>
      <c r="E567" s="43" t="s">
        <v>1798</v>
      </c>
      <c r="F567" s="44" t="s">
        <v>1799</v>
      </c>
      <c r="G567" s="43">
        <v>31180</v>
      </c>
      <c r="H567" s="43" t="s">
        <v>1742</v>
      </c>
      <c r="I567" s="45"/>
      <c r="J567" s="43" t="s">
        <v>60</v>
      </c>
      <c r="K567" s="43" t="s">
        <v>244</v>
      </c>
      <c r="L567" s="43" t="s">
        <v>61</v>
      </c>
      <c r="M567" s="43">
        <v>4</v>
      </c>
      <c r="N567" s="43" t="s">
        <v>62</v>
      </c>
      <c r="O567" s="43">
        <v>22</v>
      </c>
      <c r="P567" s="43">
        <f t="shared" si="215"/>
        <v>88</v>
      </c>
      <c r="Q567" s="43" t="s">
        <v>74</v>
      </c>
      <c r="R567" s="41"/>
      <c r="S567" s="63">
        <v>2028</v>
      </c>
      <c r="T567" s="12">
        <f t="shared" si="219"/>
        <v>352</v>
      </c>
      <c r="U567" s="43" t="s">
        <v>73</v>
      </c>
      <c r="V567" s="42"/>
      <c r="W567" s="63">
        <v>15</v>
      </c>
      <c r="X567" s="66">
        <v>1560.09</v>
      </c>
      <c r="Y567" s="40"/>
      <c r="Z567" s="66">
        <v>6400</v>
      </c>
      <c r="AA567" s="66">
        <v>6000</v>
      </c>
      <c r="AB567" s="66">
        <v>13960.09</v>
      </c>
      <c r="AC567" s="46" t="s">
        <v>70</v>
      </c>
      <c r="AD567" s="46" t="s">
        <v>1743</v>
      </c>
      <c r="AE567" s="46" t="s">
        <v>1742</v>
      </c>
      <c r="AF567" s="46" t="s">
        <v>1800</v>
      </c>
      <c r="AG567" s="46" t="s">
        <v>1746</v>
      </c>
    </row>
    <row r="568" spans="1:33" x14ac:dyDescent="0.3">
      <c r="A568">
        <v>565</v>
      </c>
      <c r="B568" s="53">
        <v>52.195855747200802</v>
      </c>
      <c r="C568" s="61">
        <v>9.88974181282655</v>
      </c>
      <c r="D568" s="43" t="s">
        <v>1790</v>
      </c>
      <c r="E568" s="43" t="s">
        <v>1791</v>
      </c>
      <c r="F568" s="44" t="s">
        <v>1792</v>
      </c>
      <c r="G568" s="43">
        <v>31180</v>
      </c>
      <c r="H568" s="43" t="s">
        <v>1742</v>
      </c>
      <c r="I568" s="45"/>
      <c r="J568" s="43" t="s">
        <v>60</v>
      </c>
      <c r="K568" s="43" t="s">
        <v>59</v>
      </c>
      <c r="L568" s="43" t="s">
        <v>83</v>
      </c>
      <c r="M568" s="43">
        <v>1</v>
      </c>
      <c r="N568" s="43" t="s">
        <v>109</v>
      </c>
      <c r="O568" s="43">
        <v>50</v>
      </c>
      <c r="P568" s="43">
        <f t="shared" si="215"/>
        <v>50</v>
      </c>
      <c r="Q568" s="43" t="s">
        <v>81</v>
      </c>
      <c r="R568" s="41"/>
      <c r="S568" s="64" t="s">
        <v>80</v>
      </c>
      <c r="T568" s="27">
        <f>M568*200</f>
        <v>200</v>
      </c>
      <c r="U568" s="47" t="s">
        <v>73</v>
      </c>
      <c r="V568" s="48"/>
      <c r="W568" s="64"/>
      <c r="X568" s="25"/>
      <c r="Y568" s="25"/>
      <c r="Z568" s="25"/>
      <c r="AA568" s="25"/>
      <c r="AB568" s="25">
        <f t="shared" ref="AB568" si="220">SUM(X568:AA568)</f>
        <v>0</v>
      </c>
      <c r="AC568" s="46" t="s">
        <v>70</v>
      </c>
      <c r="AD568" s="46" t="s">
        <v>1743</v>
      </c>
      <c r="AE568" s="46" t="s">
        <v>1742</v>
      </c>
      <c r="AF568" s="46" t="s">
        <v>1801</v>
      </c>
      <c r="AG568" s="46" t="s">
        <v>1746</v>
      </c>
    </row>
    <row r="569" spans="1:33" x14ac:dyDescent="0.3">
      <c r="A569">
        <v>566</v>
      </c>
      <c r="B569" s="53">
        <v>52.209898709802602</v>
      </c>
      <c r="C569" s="61">
        <v>9.9087793993357298</v>
      </c>
      <c r="D569" s="43" t="s">
        <v>1802</v>
      </c>
      <c r="E569" s="43" t="s">
        <v>1803</v>
      </c>
      <c r="F569" s="44" t="s">
        <v>1029</v>
      </c>
      <c r="G569" s="43">
        <v>31180</v>
      </c>
      <c r="H569" s="43" t="s">
        <v>1742</v>
      </c>
      <c r="I569" s="45"/>
      <c r="J569" s="43" t="s">
        <v>111</v>
      </c>
      <c r="K569" s="43" t="s">
        <v>292</v>
      </c>
      <c r="L569" s="43" t="s">
        <v>61</v>
      </c>
      <c r="M569" s="43">
        <v>2</v>
      </c>
      <c r="N569" s="43" t="s">
        <v>62</v>
      </c>
      <c r="O569" s="43">
        <v>22</v>
      </c>
      <c r="P569" s="43">
        <f t="shared" si="215"/>
        <v>44</v>
      </c>
      <c r="Q569" s="43" t="s">
        <v>74</v>
      </c>
      <c r="R569" s="41"/>
      <c r="S569" s="63">
        <v>2028</v>
      </c>
      <c r="T569" s="12">
        <f>M569*88</f>
        <v>176</v>
      </c>
      <c r="U569" s="43" t="s">
        <v>73</v>
      </c>
      <c r="V569" s="42"/>
      <c r="W569" s="63">
        <v>74</v>
      </c>
      <c r="X569" s="66">
        <v>2369.29</v>
      </c>
      <c r="Y569" s="40"/>
      <c r="Z569" s="66">
        <v>3200</v>
      </c>
      <c r="AA569" s="66">
        <v>3000</v>
      </c>
      <c r="AB569" s="66">
        <v>8569.2900000000009</v>
      </c>
      <c r="AC569" s="46" t="s">
        <v>70</v>
      </c>
      <c r="AD569" s="46" t="s">
        <v>1743</v>
      </c>
      <c r="AE569" s="46" t="s">
        <v>1804</v>
      </c>
      <c r="AF569" s="46" t="s">
        <v>1805</v>
      </c>
      <c r="AG569" s="46" t="s">
        <v>1746</v>
      </c>
    </row>
    <row r="570" spans="1:33" x14ac:dyDescent="0.3">
      <c r="A570">
        <v>567</v>
      </c>
      <c r="B570" s="53">
        <v>52.213996000000002</v>
      </c>
      <c r="C570" s="61">
        <v>9.9124350000000003</v>
      </c>
      <c r="D570" s="43" t="s">
        <v>1806</v>
      </c>
      <c r="E570" s="43" t="s">
        <v>76</v>
      </c>
      <c r="F570" s="44"/>
      <c r="G570" s="43">
        <v>31180</v>
      </c>
      <c r="H570" s="43" t="s">
        <v>1742</v>
      </c>
      <c r="I570" s="45"/>
      <c r="J570" s="43" t="s">
        <v>60</v>
      </c>
      <c r="K570" s="43" t="s">
        <v>1760</v>
      </c>
      <c r="L570" s="43" t="s">
        <v>61</v>
      </c>
      <c r="M570" s="43">
        <v>4</v>
      </c>
      <c r="N570" s="43" t="s">
        <v>62</v>
      </c>
      <c r="O570" s="43">
        <v>11</v>
      </c>
      <c r="P570" s="43">
        <f t="shared" si="215"/>
        <v>44</v>
      </c>
      <c r="Q570" s="43" t="s">
        <v>74</v>
      </c>
      <c r="R570" s="41"/>
      <c r="S570" s="63">
        <v>2028</v>
      </c>
      <c r="T570" s="3">
        <f>M570*44</f>
        <v>176</v>
      </c>
      <c r="U570" s="43" t="s">
        <v>73</v>
      </c>
      <c r="V570" s="42"/>
      <c r="W570" s="63">
        <v>30</v>
      </c>
      <c r="X570" s="66">
        <v>1060.29</v>
      </c>
      <c r="Y570" s="40"/>
      <c r="Z570" s="66">
        <v>3200</v>
      </c>
      <c r="AA570" s="66">
        <v>3000</v>
      </c>
      <c r="AB570" s="66">
        <v>7260.29</v>
      </c>
      <c r="AC570" s="46" t="s">
        <v>70</v>
      </c>
      <c r="AD570" s="46" t="s">
        <v>1743</v>
      </c>
      <c r="AE570" s="46" t="s">
        <v>1804</v>
      </c>
      <c r="AF570" s="46" t="s">
        <v>1807</v>
      </c>
      <c r="AG570" s="46" t="s">
        <v>1746</v>
      </c>
    </row>
    <row r="571" spans="1:33" x14ac:dyDescent="0.3">
      <c r="A571">
        <v>568</v>
      </c>
      <c r="B571" s="53">
        <v>52.2025700784897</v>
      </c>
      <c r="C571" s="61">
        <v>9.9149777551545899</v>
      </c>
      <c r="D571" s="43" t="s">
        <v>1808</v>
      </c>
      <c r="E571" s="43" t="s">
        <v>1576</v>
      </c>
      <c r="F571" s="44" t="s">
        <v>1809</v>
      </c>
      <c r="G571" s="43">
        <v>31180</v>
      </c>
      <c r="H571" s="43" t="s">
        <v>1742</v>
      </c>
      <c r="I571" s="45"/>
      <c r="J571" s="43" t="s">
        <v>111</v>
      </c>
      <c r="K571" s="43" t="s">
        <v>102</v>
      </c>
      <c r="L571" s="43" t="s">
        <v>83</v>
      </c>
      <c r="M571" s="43">
        <v>8</v>
      </c>
      <c r="N571" s="43" t="s">
        <v>109</v>
      </c>
      <c r="O571" s="43">
        <v>50</v>
      </c>
      <c r="P571" s="43">
        <f t="shared" si="215"/>
        <v>400</v>
      </c>
      <c r="Q571" s="43" t="s">
        <v>81</v>
      </c>
      <c r="R571" s="41"/>
      <c r="S571" s="64" t="s">
        <v>80</v>
      </c>
      <c r="T571" s="27">
        <f>M571*200</f>
        <v>1600</v>
      </c>
      <c r="U571" s="47" t="s">
        <v>73</v>
      </c>
      <c r="V571" s="48"/>
      <c r="W571" s="64">
        <v>5</v>
      </c>
      <c r="X571" s="25"/>
      <c r="Y571" s="25"/>
      <c r="Z571" s="25"/>
      <c r="AA571" s="25"/>
      <c r="AB571" s="25">
        <f t="shared" ref="AB571" si="221">SUM(X571:AA571)</f>
        <v>0</v>
      </c>
      <c r="AC571" s="46" t="s">
        <v>70</v>
      </c>
      <c r="AD571" s="46" t="s">
        <v>1743</v>
      </c>
      <c r="AE571" s="46" t="s">
        <v>1810</v>
      </c>
      <c r="AF571" s="46" t="s">
        <v>1811</v>
      </c>
      <c r="AG571" s="46" t="s">
        <v>1746</v>
      </c>
    </row>
    <row r="572" spans="1:33" x14ac:dyDescent="0.3">
      <c r="A572">
        <v>569</v>
      </c>
      <c r="B572" s="53">
        <v>52.200132687367699</v>
      </c>
      <c r="C572" s="61">
        <v>9.9192128839905909</v>
      </c>
      <c r="D572" s="43" t="s">
        <v>1812</v>
      </c>
      <c r="E572" s="43" t="s">
        <v>1737</v>
      </c>
      <c r="F572" s="44" t="s">
        <v>1813</v>
      </c>
      <c r="G572" s="43">
        <v>31180</v>
      </c>
      <c r="H572" s="43" t="s">
        <v>1742</v>
      </c>
      <c r="I572" s="45"/>
      <c r="J572" s="43" t="s">
        <v>111</v>
      </c>
      <c r="K572" s="43" t="s">
        <v>102</v>
      </c>
      <c r="L572" s="43" t="s">
        <v>61</v>
      </c>
      <c r="M572" s="43">
        <v>2</v>
      </c>
      <c r="N572" s="43" t="s">
        <v>62</v>
      </c>
      <c r="O572" s="43">
        <v>22</v>
      </c>
      <c r="P572" s="43">
        <f t="shared" si="215"/>
        <v>44</v>
      </c>
      <c r="Q572" s="43" t="s">
        <v>74</v>
      </c>
      <c r="R572" s="41"/>
      <c r="S572" s="63">
        <v>2028</v>
      </c>
      <c r="T572" s="12">
        <f t="shared" ref="T572:T573" si="222">M572*88</f>
        <v>176</v>
      </c>
      <c r="U572" s="43" t="s">
        <v>73</v>
      </c>
      <c r="V572" s="42"/>
      <c r="W572" s="63">
        <v>50</v>
      </c>
      <c r="X572" s="66">
        <v>2155.09</v>
      </c>
      <c r="Y572" s="40"/>
      <c r="Z572" s="66">
        <v>6400</v>
      </c>
      <c r="AA572" s="66">
        <v>6000</v>
      </c>
      <c r="AB572" s="66">
        <v>14555.09</v>
      </c>
      <c r="AC572" s="46" t="s">
        <v>70</v>
      </c>
      <c r="AD572" s="46" t="s">
        <v>1743</v>
      </c>
      <c r="AE572" s="46" t="s">
        <v>1810</v>
      </c>
      <c r="AF572" s="46" t="s">
        <v>1814</v>
      </c>
      <c r="AG572" s="46" t="s">
        <v>1746</v>
      </c>
    </row>
    <row r="573" spans="1:33" x14ac:dyDescent="0.3">
      <c r="A573">
        <v>570</v>
      </c>
      <c r="B573" s="53">
        <v>52.203134295732703</v>
      </c>
      <c r="C573" s="61">
        <v>9.9157924939094908</v>
      </c>
      <c r="D573" s="43" t="s">
        <v>1815</v>
      </c>
      <c r="E573" s="43" t="s">
        <v>1737</v>
      </c>
      <c r="F573" s="44" t="s">
        <v>1816</v>
      </c>
      <c r="G573" s="43">
        <v>31180</v>
      </c>
      <c r="H573" s="43" t="s">
        <v>1742</v>
      </c>
      <c r="I573" s="45"/>
      <c r="J573" s="43" t="s">
        <v>111</v>
      </c>
      <c r="K573" s="43" t="s">
        <v>102</v>
      </c>
      <c r="L573" s="43" t="s">
        <v>61</v>
      </c>
      <c r="M573" s="43">
        <v>2</v>
      </c>
      <c r="N573" s="43" t="s">
        <v>62</v>
      </c>
      <c r="O573" s="43">
        <v>22</v>
      </c>
      <c r="P573" s="43">
        <f t="shared" si="215"/>
        <v>44</v>
      </c>
      <c r="Q573" s="43" t="s">
        <v>74</v>
      </c>
      <c r="R573" s="41"/>
      <c r="S573" s="63">
        <v>2030</v>
      </c>
      <c r="T573" s="12">
        <f t="shared" si="222"/>
        <v>176</v>
      </c>
      <c r="U573" s="43" t="s">
        <v>73</v>
      </c>
      <c r="V573" s="42"/>
      <c r="W573" s="63">
        <v>10</v>
      </c>
      <c r="X573" s="66">
        <v>1560.09</v>
      </c>
      <c r="Y573" s="40"/>
      <c r="Z573" s="66">
        <v>6400</v>
      </c>
      <c r="AA573" s="66">
        <v>6000</v>
      </c>
      <c r="AB573" s="66">
        <v>13960.09</v>
      </c>
      <c r="AC573" s="46" t="s">
        <v>70</v>
      </c>
      <c r="AD573" s="46" t="s">
        <v>1743</v>
      </c>
      <c r="AE573" s="46" t="s">
        <v>1810</v>
      </c>
      <c r="AF573" s="46" t="s">
        <v>1817</v>
      </c>
      <c r="AG573" s="46" t="s">
        <v>1746</v>
      </c>
    </row>
    <row r="574" spans="1:33" x14ac:dyDescent="0.3">
      <c r="A574">
        <v>571</v>
      </c>
      <c r="B574" s="53">
        <v>52.1948638451601</v>
      </c>
      <c r="C574" s="61">
        <v>9.9230521839903396</v>
      </c>
      <c r="D574" s="43" t="s">
        <v>1818</v>
      </c>
      <c r="E574" s="43" t="s">
        <v>1819</v>
      </c>
      <c r="F574" s="44" t="s">
        <v>1820</v>
      </c>
      <c r="G574" s="43">
        <v>31180</v>
      </c>
      <c r="H574" s="43" t="s">
        <v>1742</v>
      </c>
      <c r="I574" s="45"/>
      <c r="J574" s="43" t="s">
        <v>60</v>
      </c>
      <c r="K574" s="43" t="s">
        <v>59</v>
      </c>
      <c r="L574" s="43" t="s">
        <v>61</v>
      </c>
      <c r="M574" s="43">
        <v>4</v>
      </c>
      <c r="N574" s="43" t="s">
        <v>62</v>
      </c>
      <c r="O574" s="43">
        <v>11</v>
      </c>
      <c r="P574" s="43">
        <f t="shared" si="215"/>
        <v>44</v>
      </c>
      <c r="Q574" s="43" t="s">
        <v>74</v>
      </c>
      <c r="R574" s="41"/>
      <c r="S574" s="63">
        <v>2025</v>
      </c>
      <c r="T574" s="3">
        <f>M574*44</f>
        <v>176</v>
      </c>
      <c r="U574" s="43" t="s">
        <v>73</v>
      </c>
      <c r="V574" s="42"/>
      <c r="W574" s="63">
        <v>30</v>
      </c>
      <c r="X574" s="66">
        <v>1560.09</v>
      </c>
      <c r="Y574" s="40"/>
      <c r="Z574" s="66">
        <v>6400</v>
      </c>
      <c r="AA574" s="66">
        <v>6000</v>
      </c>
      <c r="AB574" s="66">
        <v>13960.09</v>
      </c>
      <c r="AC574" s="46" t="s">
        <v>70</v>
      </c>
      <c r="AD574" s="46" t="s">
        <v>1743</v>
      </c>
      <c r="AE574" s="46" t="s">
        <v>1810</v>
      </c>
      <c r="AF574" s="46" t="s">
        <v>1821</v>
      </c>
      <c r="AG574" s="46" t="s">
        <v>1746</v>
      </c>
    </row>
    <row r="575" spans="1:33" x14ac:dyDescent="0.3">
      <c r="A575">
        <v>572</v>
      </c>
      <c r="B575" s="53">
        <v>52.191940838088698</v>
      </c>
      <c r="C575" s="61">
        <v>9.9200188785112502</v>
      </c>
      <c r="D575" s="43" t="s">
        <v>1822</v>
      </c>
      <c r="E575" s="43" t="s">
        <v>1823</v>
      </c>
      <c r="F575" s="44" t="s">
        <v>1824</v>
      </c>
      <c r="G575" s="43">
        <v>31180</v>
      </c>
      <c r="H575" s="43" t="s">
        <v>1742</v>
      </c>
      <c r="I575" s="45"/>
      <c r="J575" s="43" t="s">
        <v>60</v>
      </c>
      <c r="K575" s="43" t="s">
        <v>59</v>
      </c>
      <c r="L575" s="43" t="s">
        <v>61</v>
      </c>
      <c r="M575" s="43">
        <v>2</v>
      </c>
      <c r="N575" s="43" t="s">
        <v>62</v>
      </c>
      <c r="O575" s="43">
        <v>22</v>
      </c>
      <c r="P575" s="43">
        <f t="shared" si="215"/>
        <v>44</v>
      </c>
      <c r="Q575" s="43" t="s">
        <v>74</v>
      </c>
      <c r="R575" s="41"/>
      <c r="S575" s="63">
        <v>2025</v>
      </c>
      <c r="T575" s="12">
        <f>M575*88</f>
        <v>176</v>
      </c>
      <c r="U575" s="43" t="s">
        <v>73</v>
      </c>
      <c r="V575" s="42"/>
      <c r="W575" s="63">
        <v>1</v>
      </c>
      <c r="X575" s="66">
        <v>1560.09</v>
      </c>
      <c r="Y575" s="40"/>
      <c r="Z575" s="66">
        <v>6400</v>
      </c>
      <c r="AA575" s="66">
        <v>6000</v>
      </c>
      <c r="AB575" s="66">
        <v>13960.09</v>
      </c>
      <c r="AC575" s="46" t="s">
        <v>70</v>
      </c>
      <c r="AD575" s="46" t="s">
        <v>1743</v>
      </c>
      <c r="AE575" s="46" t="s">
        <v>1810</v>
      </c>
      <c r="AF575" s="46" t="s">
        <v>1825</v>
      </c>
      <c r="AG575" s="46" t="s">
        <v>1746</v>
      </c>
    </row>
    <row r="576" spans="1:33" x14ac:dyDescent="0.3">
      <c r="A576">
        <v>573</v>
      </c>
      <c r="B576" s="53">
        <v>52.203256046319403</v>
      </c>
      <c r="C576" s="61">
        <v>9.9136175821376593</v>
      </c>
      <c r="D576" s="43" t="s">
        <v>1826</v>
      </c>
      <c r="E576" s="43" t="s">
        <v>176</v>
      </c>
      <c r="F576" s="44" t="s">
        <v>1827</v>
      </c>
      <c r="G576" s="43">
        <v>31180</v>
      </c>
      <c r="H576" s="43" t="s">
        <v>1742</v>
      </c>
      <c r="I576" s="45"/>
      <c r="J576" s="43" t="s">
        <v>111</v>
      </c>
      <c r="K576" s="43" t="s">
        <v>102</v>
      </c>
      <c r="L576" s="43" t="s">
        <v>61</v>
      </c>
      <c r="M576" s="43">
        <v>1</v>
      </c>
      <c r="N576" s="43" t="s">
        <v>62</v>
      </c>
      <c r="O576" s="43">
        <v>3.7</v>
      </c>
      <c r="P576" s="43">
        <f t="shared" si="215"/>
        <v>3.7</v>
      </c>
      <c r="Q576" s="43" t="s">
        <v>74</v>
      </c>
      <c r="R576" s="41"/>
      <c r="S576" s="64" t="s">
        <v>80</v>
      </c>
      <c r="T576" s="69">
        <v>4</v>
      </c>
      <c r="U576" s="47" t="s">
        <v>73</v>
      </c>
      <c r="V576" s="48"/>
      <c r="W576" s="64">
        <v>6</v>
      </c>
      <c r="X576" s="25"/>
      <c r="Y576" s="25"/>
      <c r="Z576" s="25"/>
      <c r="AA576" s="25"/>
      <c r="AB576" s="25">
        <f t="shared" ref="AB576" si="223">SUM(X576:AA576)</f>
        <v>0</v>
      </c>
      <c r="AC576" s="46" t="s">
        <v>70</v>
      </c>
      <c r="AD576" s="46" t="s">
        <v>1743</v>
      </c>
      <c r="AE576" s="46" t="s">
        <v>1810</v>
      </c>
      <c r="AF576" s="46" t="s">
        <v>1828</v>
      </c>
      <c r="AG576" s="46" t="s">
        <v>1746</v>
      </c>
    </row>
    <row r="578" spans="30:32" x14ac:dyDescent="0.3">
      <c r="AE578"/>
      <c r="AF578"/>
    </row>
    <row r="579" spans="30:32" x14ac:dyDescent="0.3">
      <c r="AE579"/>
      <c r="AF579"/>
    </row>
    <row r="580" spans="30:32" x14ac:dyDescent="0.3">
      <c r="AD580"/>
      <c r="AE580"/>
      <c r="AF580"/>
    </row>
    <row r="581" spans="30:32" x14ac:dyDescent="0.3">
      <c r="AD581"/>
      <c r="AE581"/>
      <c r="AF581"/>
    </row>
    <row r="582" spans="30:32" x14ac:dyDescent="0.3">
      <c r="AD582"/>
      <c r="AE582"/>
      <c r="AF582"/>
    </row>
    <row r="583" spans="30:32" x14ac:dyDescent="0.3">
      <c r="AD583"/>
      <c r="AE583"/>
      <c r="AF583"/>
    </row>
    <row r="584" spans="30:32" x14ac:dyDescent="0.3">
      <c r="AD584"/>
      <c r="AE584"/>
      <c r="AF584"/>
    </row>
    <row r="585" spans="30:32" x14ac:dyDescent="0.3">
      <c r="AD585"/>
      <c r="AE585"/>
      <c r="AF585"/>
    </row>
    <row r="586" spans="30:32" x14ac:dyDescent="0.3">
      <c r="AD586"/>
      <c r="AE586"/>
      <c r="AF586"/>
    </row>
    <row r="587" spans="30:32" x14ac:dyDescent="0.3">
      <c r="AD587"/>
      <c r="AE587"/>
      <c r="AF587"/>
    </row>
    <row r="588" spans="30:32" x14ac:dyDescent="0.3">
      <c r="AD588"/>
      <c r="AE588"/>
      <c r="AF588"/>
    </row>
    <row r="589" spans="30:32" x14ac:dyDescent="0.3">
      <c r="AD589"/>
      <c r="AE589"/>
      <c r="AF589"/>
    </row>
    <row r="590" spans="30:32" x14ac:dyDescent="0.3">
      <c r="AD590"/>
      <c r="AE590"/>
      <c r="AF590"/>
    </row>
    <row r="591" spans="30:32" x14ac:dyDescent="0.3">
      <c r="AD591"/>
      <c r="AE591"/>
      <c r="AF591"/>
    </row>
    <row r="592" spans="30:32" x14ac:dyDescent="0.3">
      <c r="AD592"/>
      <c r="AE592"/>
      <c r="AF592"/>
    </row>
    <row r="593" spans="30:32" x14ac:dyDescent="0.3">
      <c r="AD593"/>
      <c r="AE593"/>
      <c r="AF593"/>
    </row>
    <row r="594" spans="30:32" x14ac:dyDescent="0.3">
      <c r="AD594"/>
      <c r="AE594"/>
      <c r="AF594"/>
    </row>
    <row r="595" spans="30:32" x14ac:dyDescent="0.3">
      <c r="AD595"/>
      <c r="AE595"/>
      <c r="AF595"/>
    </row>
    <row r="596" spans="30:32" x14ac:dyDescent="0.3">
      <c r="AD596"/>
      <c r="AE596"/>
      <c r="AF596"/>
    </row>
    <row r="597" spans="30:32" x14ac:dyDescent="0.3">
      <c r="AD597"/>
      <c r="AE597"/>
      <c r="AF597"/>
    </row>
    <row r="598" spans="30:32" x14ac:dyDescent="0.3">
      <c r="AD598"/>
      <c r="AE598"/>
      <c r="AF598"/>
    </row>
    <row r="599" spans="30:32" x14ac:dyDescent="0.3">
      <c r="AD599"/>
      <c r="AE599"/>
      <c r="AF599"/>
    </row>
    <row r="600" spans="30:32" x14ac:dyDescent="0.3">
      <c r="AD600"/>
      <c r="AE600"/>
      <c r="AF600"/>
    </row>
    <row r="601" spans="30:32" x14ac:dyDescent="0.3">
      <c r="AD601"/>
      <c r="AE601"/>
      <c r="AF601"/>
    </row>
    <row r="602" spans="30:32" x14ac:dyDescent="0.3">
      <c r="AD602"/>
      <c r="AE602"/>
      <c r="AF602"/>
    </row>
    <row r="603" spans="30:32" x14ac:dyDescent="0.3">
      <c r="AD603"/>
      <c r="AE603"/>
      <c r="AF603"/>
    </row>
    <row r="604" spans="30:32" x14ac:dyDescent="0.3">
      <c r="AD604"/>
      <c r="AE604"/>
      <c r="AF604"/>
    </row>
    <row r="605" spans="30:32" x14ac:dyDescent="0.3">
      <c r="AD605"/>
      <c r="AE605"/>
      <c r="AF605"/>
    </row>
    <row r="606" spans="30:32" x14ac:dyDescent="0.3">
      <c r="AD606"/>
      <c r="AE606"/>
      <c r="AF606"/>
    </row>
    <row r="607" spans="30:32" x14ac:dyDescent="0.3">
      <c r="AD607"/>
      <c r="AE607"/>
      <c r="AF607"/>
    </row>
    <row r="608" spans="30:32" x14ac:dyDescent="0.3">
      <c r="AD608"/>
      <c r="AE608"/>
      <c r="AF608"/>
    </row>
    <row r="609" spans="30:32" x14ac:dyDescent="0.3">
      <c r="AD609"/>
      <c r="AE609"/>
      <c r="AF609"/>
    </row>
    <row r="610" spans="30:32" x14ac:dyDescent="0.3">
      <c r="AD610"/>
      <c r="AE610"/>
    </row>
  </sheetData>
  <autoFilter ref="C3:AH576" xr:uid="{95880455-3CD2-4054-9C08-C100AD936774}"/>
  <dataValidations count="12">
    <dataValidation type="list" allowBlank="1" showInputMessage="1" showErrorMessage="1" sqref="AE4:AE8 AE577 AE611:AE1048576" xr:uid="{8A997DB7-23AB-4D4F-827F-D38BB25D4A88}">
      <formula1>#REF!</formula1>
    </dataValidation>
    <dataValidation type="list" allowBlank="1" showInputMessage="1" showErrorMessage="1" sqref="N4:N8 N10:N1048576" xr:uid="{EB829095-9FA0-40F7-9987-9C72B70D85E0}">
      <formula1>"Typ 2, CCS, Triple"</formula1>
    </dataValidation>
    <dataValidation type="list" allowBlank="1" showInputMessage="1" showErrorMessage="1" sqref="O577:O1048576" xr:uid="{40A1B77E-8E2A-4703-BE5A-00FC937807CA}">
      <mc:AlternateContent xmlns:x12ac="http://schemas.microsoft.com/office/spreadsheetml/2011/1/ac" xmlns:mc="http://schemas.openxmlformats.org/markup-compatibility/2006">
        <mc:Choice Requires="x12ac">
          <x12ac:list>"3,7", 11, 22, 50, 75, 150,</x12ac:list>
        </mc:Choice>
        <mc:Fallback>
          <formula1>"3,7, 11, 22, 50, 75, 150,"</formula1>
        </mc:Fallback>
      </mc:AlternateContent>
    </dataValidation>
    <dataValidation type="list" allowBlank="1" showInputMessage="1" showErrorMessage="1" sqref="J4:J8 J11:J1048576" xr:uid="{657D36EA-2856-497D-889F-7C872CC02B1F}">
      <formula1>"Ö, H, MA"</formula1>
    </dataValidation>
    <dataValidation type="list" allowBlank="1" showInputMessage="1" showErrorMessage="1" sqref="L464:L1048576 L4:L8 L10:L461" xr:uid="{356D489D-6C9B-47AC-AB4E-694EA38FF512}">
      <formula1>"AC, DC, HPC, Triple"</formula1>
    </dataValidation>
    <dataValidation type="list" allowBlank="1" showInputMessage="1" showErrorMessage="1" sqref="K577:K1048576 K4:K551" xr:uid="{01386F9E-DE36-4E40-B575-0B5A48F2C0AF}">
      <formula1>"Mobilität, Kultur, Öffentliche Einrichtung, Einkaufen, Gastronomie, Tourismus"</formula1>
    </dataValidation>
    <dataValidation type="list" allowBlank="1" showInputMessage="1" showErrorMessage="1" sqref="Q577:Q1048576" xr:uid="{D38B001F-2926-435B-A501-F946690F8F0E}">
      <formula1>"Laterne, Wallbox, AC-Säule, DC-Säule, HPC-Säule"</formula1>
    </dataValidation>
    <dataValidation type="list" allowBlank="1" showInputMessage="1" showErrorMessage="1" sqref="R577:R1048576 R4:R551" xr:uid="{C604787B-6704-4673-9A09-5A095AEB7243}">
      <formula1>"A-Lage, B-Lage, nicht kommunal"</formula1>
    </dataValidation>
    <dataValidation type="list" allowBlank="1" showInputMessage="1" showErrorMessage="1" sqref="O4:O8 O28:O461 O464:O551" xr:uid="{9A531866-2B25-4454-BFC5-E0555F140957}">
      <mc:AlternateContent xmlns:x12ac="http://schemas.microsoft.com/office/spreadsheetml/2011/1/ac" xmlns:mc="http://schemas.openxmlformats.org/markup-compatibility/2006">
        <mc:Choice Requires="x12ac">
          <x12ac:list>"3,7", 11, 22, 50, 75, 100, 150, 350</x12ac:list>
        </mc:Choice>
        <mc:Fallback>
          <formula1>"3,7, 11, 22, 50, 75, 100, 150, 350"</formula1>
        </mc:Fallback>
      </mc:AlternateContent>
    </dataValidation>
    <dataValidation type="list" allowBlank="1" showInputMessage="1" showErrorMessage="1" sqref="O10 O12:O14 O16:O17 O19:O27" xr:uid="{62878BC8-A0EA-473C-85CE-8C3B6E46E9E4}">
      <formula1>"3,7; 11; 22; 50; 75; 100; 150; 350"</formula1>
    </dataValidation>
    <dataValidation type="list" allowBlank="1" showInputMessage="1" showErrorMessage="1" sqref="K552:K576" xr:uid="{FDFAA2F4-AC91-4322-9436-4FDBEA752DBD}">
      <formula1>"Einkaufen, Gastronomie, Kultur, Mobilität, Öffentliche Einrichtung, Sonstige Einrichtung, Tourismus, Wohngebiet"</formula1>
    </dataValidation>
    <dataValidation type="list" allowBlank="1" showInputMessage="1" showErrorMessage="1" sqref="S4:S1048576" xr:uid="{54B2D727-EAF2-4EEC-AE71-14D0790C9A16}">
      <formula1>"Bestand, 2025, 2028, 2030"</formula1>
    </dataValidation>
  </dataValidations>
  <pageMargins left="0.7" right="0.7" top="0.78740157499999996" bottom="0.78740157499999996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FCEAC0A9-AE72-48C9-8FC9-9024B63E3CAB}">
          <x14:formula1>
            <xm:f>'H:\Elektromobilitaet\Change\18 kommunale Beratung\Hildesheim LK\Phase 4 - Standortsuche\Standort-Tabellen - fertig ausgefüllt\[Standort-Tabelle - Algermissen .xlsx]LISA-Tabelle'!#REF!</xm:f>
          </x14:formula1>
          <xm:sqref>AE9:AE27</xm:sqref>
        </x14:dataValidation>
        <x14:dataValidation type="list" allowBlank="1" showInputMessage="1" showErrorMessage="1" xr:uid="{D7715DAA-68A9-4694-88E8-672DD5D558A5}">
          <x14:formula1>
            <xm:f>'H:\Elektromobilitaet\Change\18 kommunale Beratung\Hildesheim LK\Phase 4 - Standortsuche\Standort-Tabellen - fertig ausgefüllt\[Standort-Tabelle - Bockenem .xlsx]LISA-Tabelle'!#REF!</xm:f>
          </x14:formula1>
          <xm:sqref>AE84:AE131</xm:sqref>
        </x14:dataValidation>
        <x14:dataValidation type="list" allowBlank="1" showInputMessage="1" showErrorMessage="1" xr:uid="{F7EEAD99-1BE0-469C-AD62-AEDB3F20FE9A}">
          <x14:formula1>
            <xm:f>'H:\Elektromobilitaet\Change\18 kommunale Beratung\Hildesheim LK\Phase 4 - Standortsuche\Standort-Tabellen - fertig ausgefüllt\[Standort-Tabelle - Söhlde .xlsx]LISA-Tabelle'!#REF!</xm:f>
          </x14:formula1>
          <xm:sqref>AE530:AE551</xm:sqref>
        </x14:dataValidation>
        <x14:dataValidation type="list" allowBlank="1" showInputMessage="1" showErrorMessage="1" xr:uid="{AC525AFE-6B9B-4050-978F-0CFE3C7A9B1C}">
          <x14:formula1>
            <xm:f>'H:\Elektromobilitaet\Change\18 kommunale Beratung\Hildesheim LK\Phase 4 - Standortsuche\Standort-Tabellen - fertig ausgefüllt\[Standort-Tabelle - Bad Salzdetfurth .xlsx]LISA-Tabelle'!#REF!</xm:f>
          </x14:formula1>
          <xm:sqref>AE28:AE83</xm:sqref>
        </x14:dataValidation>
        <x14:dataValidation type="list" allowBlank="1" showInputMessage="1" showErrorMessage="1" xr:uid="{D7D6AF3A-342D-41D9-AA25-85298619BEDE}">
          <x14:formula1>
            <xm:f>'H:\Elektromobilitaet\Change\18 kommunale Beratung\Hildesheim LK\Phase 4 - Standortsuche\Standort-Tabellen - fertig ausgefüllt\[Standort-Tabelle - Diekholzen .xlsx]LISA-Tabelle'!#REF!</xm:f>
          </x14:formula1>
          <xm:sqref>AE132:AE149</xm:sqref>
        </x14:dataValidation>
        <x14:dataValidation type="list" allowBlank="1" showInputMessage="1" showErrorMessage="1" xr:uid="{0E55FF7A-85F7-4570-8602-1C549DC95003}">
          <x14:formula1>
            <xm:f>'H:\Elektromobilitaet\Change\18 kommunale Beratung\Hildesheim LK\Phase 4 - Standortsuche\Standort-Tabellen - fertig ausgefüllt\[Standort-Tabelle - Elze Stadt - Landkreis Hildesheim.xlsx]LISA-Tabelle'!#REF!</xm:f>
          </x14:formula1>
          <xm:sqref>AE150:AE177</xm:sqref>
        </x14:dataValidation>
        <x14:dataValidation type="list" allowBlank="1" showInputMessage="1" showErrorMessage="1" xr:uid="{7C5ADD44-7484-4E87-A1DA-934ACFF18758}">
          <x14:formula1>
            <xm:f>'H:\Elektromobilitaet\Change\18 kommunale Beratung\Hildesheim LK\Phase 4 - Standortsuche\Standort-Tabellen - fertig ausgefüllt\[Standort-Tabelle - Freden (Leine) .xlsx]LISA-Tabelle'!#REF!</xm:f>
          </x14:formula1>
          <xm:sqref>AE178:AE191</xm:sqref>
        </x14:dataValidation>
        <x14:dataValidation type="list" allowBlank="1" showInputMessage="1" showErrorMessage="1" xr:uid="{27C48AA3-2082-4A85-A342-5A26E104E0E7}">
          <x14:formula1>
            <xm:f>'H:\Elektromobilitaet\Change\18 kommunale Beratung\Hildesheim LK\Phase 4 - Standortsuche\Standort-Tabellen - fertig ausgefüllt\[Standort-Tabelle - Hildesheim Stadt .xlsx]LISA-Tabelle'!#REF!</xm:f>
          </x14:formula1>
          <xm:sqref>AE225:AE282 AE580:AE610</xm:sqref>
        </x14:dataValidation>
        <x14:dataValidation type="list" allowBlank="1" showInputMessage="1" showErrorMessage="1" xr:uid="{EA43F8C0-42FC-466E-B5DD-68AB314650DB}">
          <x14:formula1>
            <xm:f>'H:\Elektromobilitaet\Change\18 kommunale Beratung\Hildesheim LK\Phase 4 - Standortsuche\Standort-Tabellen - fertig ausgefüllt\[Standort-Tabelle - Holle.xlsx]LISA-Tabelle'!#REF!</xm:f>
          </x14:formula1>
          <xm:sqref>AE283:AE319</xm:sqref>
        </x14:dataValidation>
        <x14:dataValidation type="list" allowBlank="1" showInputMessage="1" showErrorMessage="1" xr:uid="{E861AA52-977A-4EA2-BF90-F93FA9AD44D0}">
          <x14:formula1>
            <xm:f>'H:\Elektromobilitaet\Change\18 kommunale Beratung\Hildesheim LK\Phase 4 - Standortsuche\Standort-Tabellen - fertig ausgefüllt\[Standort-Tabelle - Lamspringe.xlsx]LISA-Tabelle'!#REF!</xm:f>
          </x14:formula1>
          <xm:sqref>AE320:AE358</xm:sqref>
        </x14:dataValidation>
        <x14:dataValidation type="list" allowBlank="1" showInputMessage="1" showErrorMessage="1" xr:uid="{F4AC1C5E-BEEA-4DF1-8DF4-1B64FAC6A648}">
          <x14:formula1>
            <xm:f>'H:\Elektromobilitaet\Change\18 kommunale Beratung\Hildesheim LK\Phase 4 - Standortsuche\Standort-Tabellen - fertig ausgefüllt\[Standort-Tabelle - Leinebergland .xlsx]LISA-Tabelle'!#REF!</xm:f>
          </x14:formula1>
          <xm:sqref>AE359:AE447</xm:sqref>
        </x14:dataValidation>
        <x14:dataValidation type="list" allowBlank="1" showInputMessage="1" showErrorMessage="1" xr:uid="{FD061FB7-5C36-4F82-ADF5-E5CACEF2EB7A}">
          <x14:formula1>
            <xm:f>'H:\Elektromobilitaet\Change\18 kommunale Beratung\Hildesheim LK\Phase 4 - Standortsuche\Standort-Tabellen - fertig ausgefüllt\[Standort-Tabelle - Schellerten .xlsx]LISA-Tabelle'!#REF!</xm:f>
          </x14:formula1>
          <xm:sqref>AE489:AE511</xm:sqref>
        </x14:dataValidation>
        <x14:dataValidation type="list" allowBlank="1" showInputMessage="1" showErrorMessage="1" xr:uid="{5F095F4E-6FDD-4A38-BDF2-8327AB959095}">
          <x14:formula1>
            <xm:f>'H:\Elektromobilitaet\Change\18 kommunale Beratung\Hildesheim LK\Phase 4 - Standortsuche\Standort-Tabellen - fertig ausgefüllt\[Standort-Tabelle - Sibbesse.xlsx]LISA-Tabelle'!#REF!</xm:f>
          </x14:formula1>
          <xm:sqref>AE512:AE529</xm:sqref>
        </x14:dataValidation>
        <x14:dataValidation type="list" allowBlank="1" showInputMessage="1" showErrorMessage="1" xr:uid="{81B8E70E-05D0-4CC0-867E-9DE23BD5655F}">
          <x14:formula1>
            <xm:f>'H:\Elektromobilitaet\Change\18 kommunale Beratung\Hildesheim LK\Phase 4 - Standortsuche\Standort-Tabellen - fertig ausgefüllt\[Standort-Tabelle - Harsum .xlsx]LISA-Tabelle'!#REF!</xm:f>
          </x14:formula1>
          <xm:sqref>AE192:AE224 AF578:AF609</xm:sqref>
        </x14:dataValidation>
        <x14:dataValidation type="list" allowBlank="1" showInputMessage="1" showErrorMessage="1" xr:uid="{2002DBC7-4AA2-4536-9A3E-75C2A024D067}">
          <x14:formula1>
            <xm:f>'H:\Elektromobilitaet\Change\18 kommunale Beratung\Hildesheim LK\Phase 4 - Standortsuche\Standort-Tabellen - fertig ausgefüllt\[Standort-Tabelle - Nordstemmen .xlsx]LISA-Tabelle'!#REF!</xm:f>
          </x14:formula1>
          <xm:sqref>AE448:AE488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2 U t k V Q F p p P a o A A A A + Q A A A B I A H A B D b 2 5 m a W c v U G F j a 2 F n Z S 5 4 b W w g o h g A K K A U A A A A A A A A A A A A A A A A A A A A A A A A A A A A h Y / R C o I w G I V f R X b v N l d E y u + 8 q O 4 S g i C 6 H X P p S G e 4 2 X y 3 L n q k X i G h r O 6 6 P I f v g 3 M e t z t k Q 1 M H V 9 V Z 3 Z o U R Z i i Q B n Z F t q U K e r d K V y i j M N O y L M o V T D C x i a D 1 S m q n L s k h H j v s Z / h t i s J o z Q i x 3 y 7 l 5 V q R K i N d c J I h T 5 W 8 d 9 C H A 6 v M Z z h e I 4 X j M W Y j g i Q q Y d c m y / D x s m Y A v k p Y d X X r u 8 U L 1 S 4 3 g C Z I p D 3 D f 4 E U E s D B B Q A A g A I A N l L Z F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Z S 2 R V K I p H u A 4 A A A A R A A A A E w A c A E Z v c m 1 1 b G F z L 1 N l Y 3 R p b 2 4 x L m 0 g o h g A K K A U A A A A A A A A A A A A A A A A A A A A A A A A A A A A K 0 5 N L s n M z 1 M I h t C G 1 g B Q S w E C L Q A U A A I A C A D Z S 2 R V A W m k 9 q g A A A D 5 A A A A E g A A A A A A A A A A A A A A A A A A A A A A Q 2 9 u Z m l n L 1 B h Y 2 t h Z 2 U u e G 1 s U E s B A i 0 A F A A C A A g A 2 U t k V Q / K 6 a u k A A A A 6 Q A A A B M A A A A A A A A A A A A A A A A A 9 A A A A F t D b 2 5 0 Z W 5 0 X 1 R 5 c G V z X S 5 4 b W x Q S w E C L Q A U A A I A C A D Z S 2 R V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3 i n 5 w w 6 y p D q m k S b N d m g M M A A A A A A g A A A A A A A 2 Y A A M A A A A A Q A A A A g z E P / K c U s D s z x I w i U o F T o w A A A A A E g A A A o A A A A B A A A A B e S S C Z S c a y d b W s n n 8 j d + a q U A A A A G t 9 E I Y S u 3 O 0 d b y N d z D 5 i M j R q + P 9 X n Y R Y G 2 h o i H N N x p M O f N n b E P O F j O W z T y w 9 4 2 N x e + i F s F 7 N / 9 j Q o Z p M V x / F 0 m n g 6 K 8 6 m / L S d y E D e u V G Z O G F A A A A M 1 + x i S U K A N 6 O o T N 5 N K d o 3 E r e E U U < / D a t a M a s h u p > 
</file>

<file path=customXml/itemProps1.xml><?xml version="1.0" encoding="utf-8"?>
<ds:datastoreItem xmlns:ds="http://schemas.openxmlformats.org/officeDocument/2006/customXml" ds:itemID="{F374E1AB-684B-426A-BCD7-591ED912A2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Standort-Tabelle </vt:lpstr>
    </vt:vector>
  </TitlesOfParts>
  <Company>NLStBV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Goldammer, Ralf (NLSTBV)</dc:creator>
  <cp:lastModifiedBy>Tokhi, Shivam-Ortwin (NLSTBV)</cp:lastModifiedBy>
  <cp:lastPrinted>2024-04-23T14:12:51Z</cp:lastPrinted>
  <dcterms:created xsi:type="dcterms:W3CDTF">2022-09-26T11:40:55Z</dcterms:created>
  <dcterms:modified xsi:type="dcterms:W3CDTF">2025-03-09T15:23:02Z</dcterms:modified>
</cp:coreProperties>
</file>